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ypreger\Desktop\Filing Fail\Knee point\Cycle vs time\"/>
    </mc:Choice>
  </mc:AlternateContent>
  <xr:revisionPtr revIDLastSave="0" documentId="13_ncr:1_{D2571AA0-6DBD-431C-9E41-5CD1A5F744AC}" xr6:coauthVersionLast="45" xr6:coauthVersionMax="45" xr10:uidLastSave="{00000000-0000-0000-0000-000000000000}"/>
  <bookViews>
    <workbookView xWindow="-120" yWindow="-120" windowWidth="29040" windowHeight="15840" xr2:uid="{7C45D2EB-0DE8-4D05-9D2C-347E7B359EF9}"/>
  </bookViews>
  <sheets>
    <sheet name="omar_dischargebad" sheetId="1" r:id="rId1"/>
    <sheet name="keil_dischargegood" sheetId="2" r:id="rId2"/>
    <sheet name="epding_restgood" sheetId="3" r:id="rId3"/>
    <sheet name="keil_restbad" sheetId="5" r:id="rId4"/>
    <sheet name="webplot" sheetId="4" r:id="rId5"/>
    <sheet name="Sheet2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4" i="1" l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3" i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3" i="1"/>
  <c r="F4" i="1"/>
  <c r="F5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6" i="1"/>
  <c r="F7" i="1"/>
  <c r="F8" i="1"/>
  <c r="F9" i="1"/>
  <c r="F10" i="1"/>
  <c r="F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3" i="1"/>
  <c r="I82" i="3"/>
  <c r="I83" i="3"/>
  <c r="I84" i="3"/>
  <c r="I85" i="3"/>
  <c r="I86" i="3"/>
  <c r="I87" i="3"/>
  <c r="I88" i="3"/>
  <c r="I81" i="3"/>
  <c r="I80" i="3"/>
  <c r="I73" i="3"/>
  <c r="I74" i="3"/>
  <c r="I75" i="3"/>
  <c r="I76" i="3"/>
  <c r="I77" i="3"/>
  <c r="I78" i="3"/>
  <c r="I79" i="3"/>
  <c r="I72" i="3"/>
  <c r="I66" i="3"/>
  <c r="I67" i="3"/>
  <c r="I68" i="3"/>
  <c r="I69" i="3"/>
  <c r="I70" i="3"/>
  <c r="I71" i="3"/>
  <c r="I65" i="3"/>
  <c r="I59" i="3"/>
  <c r="I60" i="3"/>
  <c r="I61" i="3"/>
  <c r="I62" i="3"/>
  <c r="I63" i="3"/>
  <c r="I64" i="3"/>
  <c r="I58" i="3"/>
  <c r="I50" i="3"/>
  <c r="I51" i="3"/>
  <c r="I52" i="3"/>
  <c r="I53" i="3"/>
  <c r="I54" i="3"/>
  <c r="I55" i="3"/>
  <c r="I56" i="3"/>
  <c r="I57" i="3"/>
  <c r="I49" i="3"/>
  <c r="I45" i="3"/>
  <c r="I46" i="3"/>
  <c r="I47" i="3"/>
  <c r="I48" i="3"/>
  <c r="I44" i="3"/>
  <c r="I36" i="3"/>
  <c r="I37" i="3"/>
  <c r="I38" i="3"/>
  <c r="I39" i="3"/>
  <c r="I40" i="3"/>
  <c r="I41" i="3"/>
  <c r="I42" i="3"/>
  <c r="I43" i="3"/>
  <c r="I35" i="3"/>
  <c r="I30" i="3"/>
  <c r="I31" i="3"/>
  <c r="I32" i="3"/>
  <c r="I33" i="3"/>
  <c r="I34" i="3"/>
  <c r="I29" i="3"/>
  <c r="I24" i="3"/>
  <c r="I25" i="3"/>
  <c r="I26" i="3"/>
  <c r="I27" i="3"/>
  <c r="I28" i="3"/>
  <c r="I23" i="3"/>
  <c r="I17" i="3"/>
  <c r="I18" i="3"/>
  <c r="I19" i="3"/>
  <c r="I20" i="3"/>
  <c r="I21" i="3"/>
  <c r="I22" i="3"/>
  <c r="I16" i="3"/>
  <c r="I11" i="3"/>
  <c r="I12" i="3"/>
  <c r="I13" i="3"/>
  <c r="I14" i="3"/>
  <c r="I15" i="3"/>
  <c r="I10" i="3"/>
  <c r="I7" i="3"/>
  <c r="I8" i="3"/>
  <c r="I9" i="3"/>
  <c r="I6" i="3"/>
  <c r="I4" i="3"/>
  <c r="I5" i="3"/>
  <c r="I3" i="3"/>
  <c r="F67" i="3"/>
  <c r="F68" i="3"/>
  <c r="F69" i="3"/>
  <c r="F70" i="3"/>
  <c r="F71" i="3"/>
  <c r="F72" i="3"/>
  <c r="F73" i="3"/>
  <c r="F74" i="3"/>
  <c r="F75" i="3"/>
  <c r="F76" i="3"/>
  <c r="F77" i="3"/>
  <c r="F78" i="3"/>
  <c r="F66" i="3"/>
  <c r="F51" i="3"/>
  <c r="F52" i="3"/>
  <c r="F53" i="3"/>
  <c r="F54" i="3"/>
  <c r="F55" i="3"/>
  <c r="F56" i="3"/>
  <c r="F57" i="3"/>
  <c r="F58" i="3"/>
  <c r="F59" i="3"/>
  <c r="F60" i="3"/>
  <c r="F61" i="3"/>
  <c r="F62" i="3"/>
  <c r="F63" i="3"/>
  <c r="F64" i="3"/>
  <c r="F65" i="3"/>
  <c r="F50" i="3"/>
  <c r="F36" i="3"/>
  <c r="F37" i="3"/>
  <c r="F38" i="3"/>
  <c r="F39" i="3"/>
  <c r="F40" i="3"/>
  <c r="F41" i="3"/>
  <c r="F42" i="3"/>
  <c r="F43" i="3"/>
  <c r="F44" i="3"/>
  <c r="F45" i="3"/>
  <c r="F46" i="3"/>
  <c r="F47" i="3"/>
  <c r="F48" i="3"/>
  <c r="F49" i="3"/>
  <c r="F35" i="3"/>
  <c r="F23" i="3"/>
  <c r="F24" i="3"/>
  <c r="F25" i="3"/>
  <c r="F26" i="3"/>
  <c r="F27" i="3"/>
  <c r="F28" i="3"/>
  <c r="F29" i="3"/>
  <c r="F30" i="3"/>
  <c r="F31" i="3"/>
  <c r="F32" i="3"/>
  <c r="F33" i="3"/>
  <c r="F34" i="3"/>
  <c r="F22" i="3"/>
  <c r="F12" i="3"/>
  <c r="F13" i="3"/>
  <c r="F14" i="3"/>
  <c r="F15" i="3"/>
  <c r="F16" i="3"/>
  <c r="F17" i="3"/>
  <c r="F18" i="3"/>
  <c r="F19" i="3"/>
  <c r="F20" i="3"/>
  <c r="F21" i="3"/>
  <c r="F11" i="3"/>
  <c r="F4" i="3"/>
  <c r="F5" i="3"/>
  <c r="F6" i="3"/>
  <c r="F7" i="3"/>
  <c r="F8" i="3"/>
  <c r="F9" i="3"/>
  <c r="F10" i="3"/>
  <c r="F3" i="3"/>
  <c r="C4" i="3"/>
  <c r="C5" i="3"/>
  <c r="C6" i="3"/>
  <c r="C7" i="3"/>
  <c r="C8" i="3"/>
  <c r="C9" i="3"/>
  <c r="C10" i="3"/>
  <c r="C11" i="3"/>
  <c r="C12" i="3"/>
  <c r="C13" i="3"/>
  <c r="C14" i="3"/>
  <c r="C15" i="3"/>
  <c r="C16" i="3"/>
  <c r="C17" i="3"/>
  <c r="C18" i="3"/>
  <c r="C19" i="3"/>
  <c r="C20" i="3"/>
  <c r="C21" i="3"/>
  <c r="C22" i="3"/>
  <c r="C23" i="3"/>
  <c r="C24" i="3"/>
  <c r="C25" i="3"/>
  <c r="C26" i="3"/>
  <c r="C27" i="3"/>
  <c r="C28" i="3"/>
  <c r="C29" i="3"/>
  <c r="C30" i="3"/>
  <c r="C31" i="3"/>
  <c r="C32" i="3"/>
  <c r="C33" i="3"/>
  <c r="C34" i="3"/>
  <c r="C35" i="3"/>
  <c r="C36" i="3"/>
  <c r="C37" i="3"/>
  <c r="C38" i="3"/>
  <c r="C39" i="3"/>
  <c r="C40" i="3"/>
  <c r="C41" i="3"/>
  <c r="C42" i="3"/>
  <c r="C43" i="3"/>
  <c r="C44" i="3"/>
  <c r="C45" i="3"/>
  <c r="C46" i="3"/>
  <c r="C47" i="3"/>
  <c r="C48" i="3"/>
  <c r="C49" i="3"/>
  <c r="C50" i="3"/>
  <c r="C51" i="3"/>
  <c r="C52" i="3"/>
  <c r="C53" i="3"/>
  <c r="C54" i="3"/>
  <c r="C55" i="3"/>
  <c r="C56" i="3"/>
  <c r="C57" i="3"/>
  <c r="C58" i="3"/>
  <c r="C59" i="3"/>
  <c r="C60" i="3"/>
  <c r="C61" i="3"/>
  <c r="C62" i="3"/>
  <c r="C63" i="3"/>
  <c r="C64" i="3"/>
  <c r="C65" i="3"/>
  <c r="C66" i="3"/>
  <c r="C67" i="3"/>
  <c r="C68" i="3"/>
  <c r="C69" i="3"/>
  <c r="C70" i="3"/>
  <c r="C3" i="3"/>
  <c r="F4" i="5"/>
  <c r="F5" i="5"/>
  <c r="F6" i="5"/>
  <c r="F7" i="5"/>
  <c r="F8" i="5"/>
  <c r="F9" i="5"/>
  <c r="F10" i="5"/>
  <c r="F11" i="5"/>
  <c r="F12" i="5"/>
  <c r="F13" i="5"/>
  <c r="F3" i="5"/>
  <c r="C4" i="5"/>
  <c r="C5" i="5"/>
  <c r="C6" i="5"/>
  <c r="C7" i="5"/>
  <c r="C8" i="5"/>
  <c r="C9" i="5"/>
  <c r="C10" i="5"/>
  <c r="C11" i="5"/>
  <c r="C12" i="5"/>
  <c r="C13" i="5"/>
  <c r="C3" i="5"/>
  <c r="F4" i="2" l="1"/>
  <c r="F5" i="2"/>
  <c r="F6" i="2"/>
  <c r="F7" i="2"/>
  <c r="F8" i="2"/>
  <c r="F9" i="2"/>
  <c r="F10" i="2"/>
  <c r="F11" i="2"/>
  <c r="F12" i="2"/>
  <c r="F13" i="2"/>
  <c r="F3" i="2"/>
  <c r="C4" i="2"/>
  <c r="C5" i="2"/>
  <c r="C6" i="2"/>
  <c r="C7" i="2"/>
  <c r="C8" i="2"/>
  <c r="C9" i="2"/>
  <c r="C10" i="2"/>
  <c r="C11" i="2"/>
  <c r="C12" i="2"/>
  <c r="C13" i="2"/>
  <c r="C3" i="2"/>
</calcChain>
</file>

<file path=xl/sharedStrings.xml><?xml version="1.0" encoding="utf-8"?>
<sst xmlns="http://schemas.openxmlformats.org/spreadsheetml/2006/main" count="70" uniqueCount="40">
  <si>
    <t>0.1871563925605244, 100.12048192771086</t>
  </si>
  <si>
    <t>97.22106177831995, 97.2289156626506</t>
  </si>
  <si>
    <t>191.681566766372, 95.18072289156628</t>
  </si>
  <si>
    <t>284.84757337254706, 93.13253012048193</t>
  </si>
  <si>
    <t>372.84227060809127, 91.44578313253012</t>
  </si>
  <si>
    <t>458.2546552367584, 90.12048192771086</t>
  </si>
  <si>
    <t>544.9503979858407, 88.19277108433735</t>
  </si>
  <si>
    <t>622.5980203755382, 86.98795180722892</t>
  </si>
  <si>
    <t>708.0081769519131, 85.5421686746988</t>
  </si>
  <si>
    <t>786.9502977234877, 84.33734939759037</t>
  </si>
  <si>
    <t>854.241933058169, 83.13253012048193</t>
  </si>
  <si>
    <t>2 day rest every 100 cycles</t>
  </si>
  <si>
    <t>2 day rest every 50 cycles</t>
  </si>
  <si>
    <t>Keil #4 decreased charging current</t>
  </si>
  <si>
    <t>EFC</t>
  </si>
  <si>
    <t>% Capacity</t>
  </si>
  <si>
    <t>#1 standard test procedure (1C/1C, 900s rest after each), CV not counted</t>
  </si>
  <si>
    <t>#3 increased discharging current (1C/2C, 900s after each), CV not counted</t>
  </si>
  <si>
    <t>#1 standard test procedure (1C/1C  900s rest after each), CV not counted</t>
  </si>
  <si>
    <t>#2 decreased relaxation period (1C/1C, 10s rest after each), CV not counted</t>
  </si>
  <si>
    <t>1 EFC = 60 + 15 + 30 + 15 (min)</t>
  </si>
  <si>
    <t>1 EFC = 60+15+60+15 (min)</t>
  </si>
  <si>
    <t>Time cycled (h)</t>
  </si>
  <si>
    <t>1 EFC = 60 + 15 + 60 + 15 (min)</t>
  </si>
  <si>
    <t>1 EFC = 60 + 0.16 + 60 + 0.16)</t>
  </si>
  <si>
    <t>Conclusion: higher discharge rate good, some of it due to less calendar aging, but not all of it</t>
  </si>
  <si>
    <t>Time Cycled (h)</t>
  </si>
  <si>
    <t>Cycle (EFC?)</t>
  </si>
  <si>
    <t>Cycle = 30 + 10 + 60 (min)</t>
  </si>
  <si>
    <t>Conclusion: rests are helpful in minimizing degradation (even if it leads to more calendar aging)</t>
  </si>
  <si>
    <t>no rest (2C/1C, 10min after charge, rest at 100% SOC), CV not counted</t>
  </si>
  <si>
    <t>15 It (1C/15C, 30min rest after charge, doesn't include CV)</t>
  </si>
  <si>
    <t>10 It (1C/10C, 30 min rest after charge, does not include CV)</t>
  </si>
  <si>
    <t>5 It (1C/5C, 30 min rest after charge, doesn't include CV)</t>
  </si>
  <si>
    <t>1 It (1C/1C, 30 min rest after charge, doesn't include CV)</t>
  </si>
  <si>
    <t>Cycle = 60 + 30 + 4 min</t>
  </si>
  <si>
    <t>Cycle = 60 + 30 + 6 min</t>
  </si>
  <si>
    <t>Cycle = 60 + 30 + 12 min</t>
  </si>
  <si>
    <t>Cycle = 60 + 30 + 60 min</t>
  </si>
  <si>
    <t>Conclusion: decreased rest time at TOC and BOD is good. A lot of it due to calendar aging, some might be due to materials degradation?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</si>
</sst>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815048118985127"/>
          <c:y val="5.0925925925925923E-2"/>
          <c:w val="0.78673840769903758"/>
          <c:h val="0.73887357830271216"/>
        </c:manualLayout>
      </c:layout>
      <c:scatterChart>
        <c:scatterStyle val="smoothMarker"/>
        <c:varyColors val="0"/>
        <c:ser>
          <c:idx val="0"/>
          <c:order val="0"/>
          <c:tx>
            <c:v>15C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omar_dischargebad!$A$3:$A$19</c:f>
              <c:numCache>
                <c:formatCode>General</c:formatCode>
                <c:ptCount val="17"/>
                <c:pt idx="0">
                  <c:v>28.4900284900286</c:v>
                </c:pt>
                <c:pt idx="1">
                  <c:v>60.541310541310501</c:v>
                </c:pt>
                <c:pt idx="2">
                  <c:v>89.031339031339002</c:v>
                </c:pt>
                <c:pt idx="3">
                  <c:v>113.960113960114</c:v>
                </c:pt>
                <c:pt idx="4">
                  <c:v>138.888888888888</c:v>
                </c:pt>
                <c:pt idx="5">
                  <c:v>170.94017094017099</c:v>
                </c:pt>
                <c:pt idx="6">
                  <c:v>202.991452991453</c:v>
                </c:pt>
                <c:pt idx="7">
                  <c:v>242.16524216524201</c:v>
                </c:pt>
                <c:pt idx="8">
                  <c:v>267.09401709401698</c:v>
                </c:pt>
                <c:pt idx="9">
                  <c:v>299.14529914529902</c:v>
                </c:pt>
                <c:pt idx="10">
                  <c:v>345.44159544159498</c:v>
                </c:pt>
                <c:pt idx="11">
                  <c:v>373.93162393162299</c:v>
                </c:pt>
                <c:pt idx="12">
                  <c:v>405.98290598290498</c:v>
                </c:pt>
                <c:pt idx="13">
                  <c:v>434.47293447293401</c:v>
                </c:pt>
                <c:pt idx="14">
                  <c:v>470.08547008546998</c:v>
                </c:pt>
                <c:pt idx="15">
                  <c:v>512.82051282051304</c:v>
                </c:pt>
                <c:pt idx="16">
                  <c:v>534.18803418803395</c:v>
                </c:pt>
              </c:numCache>
            </c:numRef>
          </c:xVal>
          <c:yVal>
            <c:numRef>
              <c:f>omar_dischargebad!$B$3:$B$19</c:f>
              <c:numCache>
                <c:formatCode>General</c:formatCode>
                <c:ptCount val="17"/>
                <c:pt idx="0">
                  <c:v>99.353489647607205</c:v>
                </c:pt>
                <c:pt idx="1">
                  <c:v>98.600027423556796</c:v>
                </c:pt>
                <c:pt idx="2">
                  <c:v>97.659932659932593</c:v>
                </c:pt>
                <c:pt idx="3">
                  <c:v>96.533205356734697</c:v>
                </c:pt>
                <c:pt idx="4">
                  <c:v>95.032146502734705</c:v>
                </c:pt>
                <c:pt idx="5">
                  <c:v>93.717186952481001</c:v>
                </c:pt>
                <c:pt idx="6">
                  <c:v>92.402227402227396</c:v>
                </c:pt>
                <c:pt idx="7">
                  <c:v>91.647698706522206</c:v>
                </c:pt>
                <c:pt idx="8">
                  <c:v>90.708137178725394</c:v>
                </c:pt>
                <c:pt idx="9">
                  <c:v>89.206011853070606</c:v>
                </c:pt>
                <c:pt idx="10">
                  <c:v>87.888919359507497</c:v>
                </c:pt>
                <c:pt idx="11">
                  <c:v>86.761658820482296</c:v>
                </c:pt>
                <c:pt idx="12">
                  <c:v>85.821030821030803</c:v>
                </c:pt>
                <c:pt idx="13">
                  <c:v>84.506604506604504</c:v>
                </c:pt>
                <c:pt idx="14">
                  <c:v>83.565443271325606</c:v>
                </c:pt>
                <c:pt idx="15">
                  <c:v>81.687386687386606</c:v>
                </c:pt>
                <c:pt idx="16">
                  <c:v>79.999695293812906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698-41B7-8341-EAE75C0F9EE0}"/>
            </c:ext>
          </c:extLst>
        </c:ser>
        <c:ser>
          <c:idx val="1"/>
          <c:order val="1"/>
          <c:tx>
            <c:v>10C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omar_dischargebad!$D$3:$D$27</c:f>
              <c:numCache>
                <c:formatCode>General</c:formatCode>
                <c:ptCount val="25"/>
                <c:pt idx="0">
                  <c:v>146.01139601139499</c:v>
                </c:pt>
                <c:pt idx="1">
                  <c:v>67.663817663817596</c:v>
                </c:pt>
                <c:pt idx="2">
                  <c:v>28.4900284900286</c:v>
                </c:pt>
                <c:pt idx="3">
                  <c:v>213.675213675213</c:v>
                </c:pt>
                <c:pt idx="4">
                  <c:v>281.33903133903101</c:v>
                </c:pt>
                <c:pt idx="5">
                  <c:v>359.68660968660902</c:v>
                </c:pt>
                <c:pt idx="6">
                  <c:v>438.03418803418799</c:v>
                </c:pt>
                <c:pt idx="7">
                  <c:v>512.82051282051304</c:v>
                </c:pt>
                <c:pt idx="8">
                  <c:v>555.55555555555497</c:v>
                </c:pt>
                <c:pt idx="9">
                  <c:v>587.60683760683696</c:v>
                </c:pt>
                <c:pt idx="10">
                  <c:v>619.65811965811895</c:v>
                </c:pt>
                <c:pt idx="11">
                  <c:v>665.95441595441503</c:v>
                </c:pt>
                <c:pt idx="12">
                  <c:v>698.00569800569804</c:v>
                </c:pt>
                <c:pt idx="13">
                  <c:v>726.49572649572599</c:v>
                </c:pt>
                <c:pt idx="14">
                  <c:v>751.42450142450105</c:v>
                </c:pt>
                <c:pt idx="15">
                  <c:v>776.35327635327599</c:v>
                </c:pt>
                <c:pt idx="16">
                  <c:v>819.08831908831905</c:v>
                </c:pt>
                <c:pt idx="17">
                  <c:v>865.38461538461502</c:v>
                </c:pt>
                <c:pt idx="18">
                  <c:v>900.99715099715002</c:v>
                </c:pt>
                <c:pt idx="19">
                  <c:v>943.73219373219297</c:v>
                </c:pt>
                <c:pt idx="20">
                  <c:v>982.905982905982</c:v>
                </c:pt>
                <c:pt idx="21">
                  <c:v>1014.95726495726</c:v>
                </c:pt>
                <c:pt idx="22">
                  <c:v>1050.5698005698</c:v>
                </c:pt>
                <c:pt idx="23">
                  <c:v>1068.3760683760599</c:v>
                </c:pt>
                <c:pt idx="24">
                  <c:v>1086.1823361823299</c:v>
                </c:pt>
              </c:numCache>
            </c:numRef>
          </c:xVal>
          <c:yVal>
            <c:numRef>
              <c:f>omar_dischargebad!$E$3:$E$27</c:f>
              <c:numCache>
                <c:formatCode>General</c:formatCode>
                <c:ptCount val="25"/>
                <c:pt idx="0">
                  <c:v>101.769047945518</c:v>
                </c:pt>
                <c:pt idx="1">
                  <c:v>100.844950256714</c:v>
                </c:pt>
                <c:pt idx="2">
                  <c:v>100.476484300013</c:v>
                </c:pt>
                <c:pt idx="3">
                  <c:v>100.26159026159</c:v>
                </c:pt>
                <c:pt idx="4">
                  <c:v>99.689961454667298</c:v>
                </c:pt>
                <c:pt idx="5">
                  <c:v>99.678230266465505</c:v>
                </c:pt>
                <c:pt idx="6">
                  <c:v>98.730670201258405</c:v>
                </c:pt>
                <c:pt idx="7">
                  <c:v>98.157974922680793</c:v>
                </c:pt>
                <c:pt idx="8">
                  <c:v>97.964410317351394</c:v>
                </c:pt>
                <c:pt idx="9">
                  <c:v>96.462284991696706</c:v>
                </c:pt>
                <c:pt idx="10">
                  <c:v>96.270320093849406</c:v>
                </c:pt>
                <c:pt idx="11">
                  <c:v>95.701890701890605</c:v>
                </c:pt>
                <c:pt idx="12">
                  <c:v>94.012599600834804</c:v>
                </c:pt>
                <c:pt idx="13">
                  <c:v>92.136675960205295</c:v>
                </c:pt>
                <c:pt idx="14">
                  <c:v>90.8227828816064</c:v>
                </c:pt>
                <c:pt idx="15">
                  <c:v>90.631884455413797</c:v>
                </c:pt>
                <c:pt idx="16">
                  <c:v>90.0639882992824</c:v>
                </c:pt>
                <c:pt idx="17">
                  <c:v>89.3083931319225</c:v>
                </c:pt>
                <c:pt idx="18">
                  <c:v>88.367231896643602</c:v>
                </c:pt>
                <c:pt idx="19">
                  <c:v>87.799335740512106</c:v>
                </c:pt>
                <c:pt idx="20">
                  <c:v>85.734646616999498</c:v>
                </c:pt>
                <c:pt idx="21">
                  <c:v>84.419687066745794</c:v>
                </c:pt>
                <c:pt idx="22">
                  <c:v>81.794033852857297</c:v>
                </c:pt>
                <c:pt idx="23">
                  <c:v>80.106875695110901</c:v>
                </c:pt>
                <c:pt idx="24">
                  <c:v>78.419717537364505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698-41B7-8341-EAE75C0F9EE0}"/>
            </c:ext>
          </c:extLst>
        </c:ser>
        <c:ser>
          <c:idx val="2"/>
          <c:order val="2"/>
          <c:tx>
            <c:v>5C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omar_dischargebad!$G$3:$G$45</c:f>
              <c:numCache>
                <c:formatCode>General</c:formatCode>
                <c:ptCount val="43"/>
                <c:pt idx="0">
                  <c:v>28.4900284900286</c:v>
                </c:pt>
                <c:pt idx="1">
                  <c:v>64.102564102564202</c:v>
                </c:pt>
                <c:pt idx="2">
                  <c:v>135.32763532763499</c:v>
                </c:pt>
                <c:pt idx="3">
                  <c:v>192.30769230769201</c:v>
                </c:pt>
                <c:pt idx="4">
                  <c:v>267.09401709401698</c:v>
                </c:pt>
                <c:pt idx="5">
                  <c:v>359.68660968660902</c:v>
                </c:pt>
                <c:pt idx="6">
                  <c:v>409.54415954415902</c:v>
                </c:pt>
                <c:pt idx="7">
                  <c:v>455.840455840456</c:v>
                </c:pt>
                <c:pt idx="8">
                  <c:v>495.01424501424401</c:v>
                </c:pt>
                <c:pt idx="9">
                  <c:v>537.74928774928696</c:v>
                </c:pt>
                <c:pt idx="10">
                  <c:v>594.72934472934401</c:v>
                </c:pt>
                <c:pt idx="11">
                  <c:v>651.70940170940105</c:v>
                </c:pt>
                <c:pt idx="12">
                  <c:v>705.12820512820497</c:v>
                </c:pt>
                <c:pt idx="13">
                  <c:v>762.10826210826201</c:v>
                </c:pt>
                <c:pt idx="14">
                  <c:v>808.40455840455797</c:v>
                </c:pt>
                <c:pt idx="15">
                  <c:v>854.70085470085405</c:v>
                </c:pt>
                <c:pt idx="16">
                  <c:v>908.11965811965797</c:v>
                </c:pt>
                <c:pt idx="17">
                  <c:v>954.41595441595405</c:v>
                </c:pt>
                <c:pt idx="18">
                  <c:v>1011.39601139601</c:v>
                </c:pt>
                <c:pt idx="19">
                  <c:v>1079.05982905982</c:v>
                </c:pt>
                <c:pt idx="20">
                  <c:v>1136.03988603988</c:v>
                </c:pt>
                <c:pt idx="21">
                  <c:v>1185.8974358974299</c:v>
                </c:pt>
                <c:pt idx="22">
                  <c:v>1250</c:v>
                </c:pt>
                <c:pt idx="23">
                  <c:v>1285.6125356125301</c:v>
                </c:pt>
                <c:pt idx="24">
                  <c:v>1342.5925925925901</c:v>
                </c:pt>
                <c:pt idx="25">
                  <c:v>1413.8176638176601</c:v>
                </c:pt>
                <c:pt idx="26">
                  <c:v>1460.11396011396</c:v>
                </c:pt>
                <c:pt idx="27">
                  <c:v>1506.41025641025</c:v>
                </c:pt>
                <c:pt idx="28">
                  <c:v>1545.58404558404</c:v>
                </c:pt>
                <c:pt idx="29">
                  <c:v>1574.07407407407</c:v>
                </c:pt>
                <c:pt idx="30">
                  <c:v>1623.9316239316199</c:v>
                </c:pt>
                <c:pt idx="31">
                  <c:v>1663.10541310541</c:v>
                </c:pt>
                <c:pt idx="32">
                  <c:v>1709.4017094017099</c:v>
                </c:pt>
                <c:pt idx="33">
                  <c:v>1748.57549857549</c:v>
                </c:pt>
                <c:pt idx="34">
                  <c:v>1798.4330484330401</c:v>
                </c:pt>
                <c:pt idx="35">
                  <c:v>1841.1680911680901</c:v>
                </c:pt>
                <c:pt idx="36">
                  <c:v>1876.78062678062</c:v>
                </c:pt>
                <c:pt idx="37">
                  <c:v>1915.95441595441</c:v>
                </c:pt>
                <c:pt idx="38">
                  <c:v>1944.44444444444</c:v>
                </c:pt>
                <c:pt idx="39">
                  <c:v>1980.0569800569799</c:v>
                </c:pt>
                <c:pt idx="40">
                  <c:v>2001.4245014245</c:v>
                </c:pt>
                <c:pt idx="41">
                  <c:v>2033.47578347578</c:v>
                </c:pt>
                <c:pt idx="42">
                  <c:v>2058.4045584045498</c:v>
                </c:pt>
              </c:numCache>
            </c:numRef>
          </c:xVal>
          <c:yVal>
            <c:numRef>
              <c:f>omar_dischargebad!$H$3:$H$45</c:f>
              <c:numCache>
                <c:formatCode>General</c:formatCode>
                <c:ptCount val="43"/>
                <c:pt idx="0">
                  <c:v>100.289318524612</c:v>
                </c:pt>
                <c:pt idx="1">
                  <c:v>101.406980818745</c:v>
                </c:pt>
                <c:pt idx="2">
                  <c:v>100.647653000594</c:v>
                </c:pt>
                <c:pt idx="3">
                  <c:v>100.077623901153</c:v>
                </c:pt>
                <c:pt idx="4">
                  <c:v>100.066425948778</c:v>
                </c:pt>
                <c:pt idx="5">
                  <c:v>99.491064491064407</c:v>
                </c:pt>
                <c:pt idx="6">
                  <c:v>98.547770312476104</c:v>
                </c:pt>
                <c:pt idx="7">
                  <c:v>98.540838246720597</c:v>
                </c:pt>
                <c:pt idx="8">
                  <c:v>97.786309551015407</c:v>
                </c:pt>
                <c:pt idx="9">
                  <c:v>98.154242271889302</c:v>
                </c:pt>
                <c:pt idx="10">
                  <c:v>97.771378947849499</c:v>
                </c:pt>
                <c:pt idx="11">
                  <c:v>97.575681399210794</c:v>
                </c:pt>
                <c:pt idx="12">
                  <c:v>97.380517086399394</c:v>
                </c:pt>
                <c:pt idx="13">
                  <c:v>97.184819537760703</c:v>
                </c:pt>
                <c:pt idx="14">
                  <c:v>96.616390145801901</c:v>
                </c:pt>
                <c:pt idx="15">
                  <c:v>96.796623855447294</c:v>
                </c:pt>
                <c:pt idx="16">
                  <c:v>96.788625318037006</c:v>
                </c:pt>
                <c:pt idx="17">
                  <c:v>96.220195926078205</c:v>
                </c:pt>
                <c:pt idx="18">
                  <c:v>96.0244983774395</c:v>
                </c:pt>
                <c:pt idx="19">
                  <c:v>95.265703795115499</c:v>
                </c:pt>
                <c:pt idx="20">
                  <c:v>95.257172021877807</c:v>
                </c:pt>
                <c:pt idx="21">
                  <c:v>95.249706720294895</c:v>
                </c:pt>
                <c:pt idx="22">
                  <c:v>94.865776924600397</c:v>
                </c:pt>
                <c:pt idx="23">
                  <c:v>94.860444566326905</c:v>
                </c:pt>
                <c:pt idx="24">
                  <c:v>94.851912793089198</c:v>
                </c:pt>
                <c:pt idx="25">
                  <c:v>94.466916525740004</c:v>
                </c:pt>
                <c:pt idx="26">
                  <c:v>94.459984459984398</c:v>
                </c:pt>
                <c:pt idx="27">
                  <c:v>93.704389292624498</c:v>
                </c:pt>
                <c:pt idx="28">
                  <c:v>92.762694821518295</c:v>
                </c:pt>
                <c:pt idx="29">
                  <c:v>91.822600057894107</c:v>
                </c:pt>
                <c:pt idx="30">
                  <c:v>91.253637430108</c:v>
                </c:pt>
                <c:pt idx="31">
                  <c:v>90.686274509803894</c:v>
                </c:pt>
                <c:pt idx="32">
                  <c:v>89.743513567042896</c:v>
                </c:pt>
                <c:pt idx="33">
                  <c:v>88.801819095936693</c:v>
                </c:pt>
                <c:pt idx="34">
                  <c:v>87.858524917348404</c:v>
                </c:pt>
                <c:pt idx="35">
                  <c:v>87.103462985815895</c:v>
                </c:pt>
                <c:pt idx="36">
                  <c:v>86.536633301339094</c:v>
                </c:pt>
                <c:pt idx="37">
                  <c:v>86.156436156436101</c:v>
                </c:pt>
                <c:pt idx="38">
                  <c:v>84.467678291207605</c:v>
                </c:pt>
                <c:pt idx="39">
                  <c:v>83.526517055928807</c:v>
                </c:pt>
                <c:pt idx="40">
                  <c:v>82.774654539360398</c:v>
                </c:pt>
                <c:pt idx="41">
                  <c:v>81.272529213705596</c:v>
                </c:pt>
                <c:pt idx="42">
                  <c:v>79.958636135106701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D698-41B7-8341-EAE75C0F9EE0}"/>
            </c:ext>
          </c:extLst>
        </c:ser>
        <c:ser>
          <c:idx val="3"/>
          <c:order val="3"/>
          <c:tx>
            <c:v>1C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omar_dischargebad!$J$3:$J$70</c:f>
              <c:numCache>
                <c:formatCode>General</c:formatCode>
                <c:ptCount val="68"/>
                <c:pt idx="0">
                  <c:v>53.4188034188034</c:v>
                </c:pt>
                <c:pt idx="1">
                  <c:v>103.27635327635301</c:v>
                </c:pt>
                <c:pt idx="2">
                  <c:v>142.45014245014201</c:v>
                </c:pt>
                <c:pt idx="3">
                  <c:v>185.18518518518499</c:v>
                </c:pt>
                <c:pt idx="4">
                  <c:v>245.72649572649499</c:v>
                </c:pt>
                <c:pt idx="5">
                  <c:v>292.02279202279198</c:v>
                </c:pt>
                <c:pt idx="6">
                  <c:v>327.63532763532697</c:v>
                </c:pt>
                <c:pt idx="7">
                  <c:v>377.49287749287703</c:v>
                </c:pt>
                <c:pt idx="8">
                  <c:v>416.666666666666</c:v>
                </c:pt>
                <c:pt idx="9">
                  <c:v>455.840455840456</c:v>
                </c:pt>
                <c:pt idx="10">
                  <c:v>498.57549857549799</c:v>
                </c:pt>
                <c:pt idx="11">
                  <c:v>537.74928774928696</c:v>
                </c:pt>
                <c:pt idx="12">
                  <c:v>580.48433048433003</c:v>
                </c:pt>
                <c:pt idx="13">
                  <c:v>641.02564102564099</c:v>
                </c:pt>
                <c:pt idx="14">
                  <c:v>676.63817663817599</c:v>
                </c:pt>
                <c:pt idx="15">
                  <c:v>715.81196581196502</c:v>
                </c:pt>
                <c:pt idx="16">
                  <c:v>758.54700854700798</c:v>
                </c:pt>
                <c:pt idx="17">
                  <c:v>797.72079772079701</c:v>
                </c:pt>
                <c:pt idx="18">
                  <c:v>833.33333333333303</c:v>
                </c:pt>
                <c:pt idx="19">
                  <c:v>872.50712250712195</c:v>
                </c:pt>
                <c:pt idx="20">
                  <c:v>915.24216524216502</c:v>
                </c:pt>
                <c:pt idx="21">
                  <c:v>950.85470085470104</c:v>
                </c:pt>
                <c:pt idx="22">
                  <c:v>1007.83475783475</c:v>
                </c:pt>
                <c:pt idx="23">
                  <c:v>1068.3760683760599</c:v>
                </c:pt>
                <c:pt idx="24">
                  <c:v>1118.2336182336101</c:v>
                </c:pt>
                <c:pt idx="25">
                  <c:v>1178.77492877492</c:v>
                </c:pt>
                <c:pt idx="26">
                  <c:v>1246.4387464387401</c:v>
                </c:pt>
                <c:pt idx="27">
                  <c:v>1310.5413105413099</c:v>
                </c:pt>
                <c:pt idx="28">
                  <c:v>1353.2763532763499</c:v>
                </c:pt>
                <c:pt idx="29">
                  <c:v>1399.5726495726401</c:v>
                </c:pt>
                <c:pt idx="30">
                  <c:v>1456.5527065527001</c:v>
                </c:pt>
                <c:pt idx="31">
                  <c:v>1502.849002849</c:v>
                </c:pt>
                <c:pt idx="32">
                  <c:v>1552.7065527065499</c:v>
                </c:pt>
                <c:pt idx="33">
                  <c:v>1591.88034188034</c:v>
                </c:pt>
                <c:pt idx="34">
                  <c:v>1634.61538461538</c:v>
                </c:pt>
                <c:pt idx="35">
                  <c:v>1666.6666666666599</c:v>
                </c:pt>
                <c:pt idx="36">
                  <c:v>1709.4017094017099</c:v>
                </c:pt>
                <c:pt idx="37">
                  <c:v>1748.57549857549</c:v>
                </c:pt>
                <c:pt idx="38">
                  <c:v>1780.6267806267799</c:v>
                </c:pt>
                <c:pt idx="39">
                  <c:v>1816.23931623931</c:v>
                </c:pt>
                <c:pt idx="40">
                  <c:v>1862.53561253561</c:v>
                </c:pt>
                <c:pt idx="41">
                  <c:v>1919.51566951566</c:v>
                </c:pt>
                <c:pt idx="42">
                  <c:v>1969.3732193732101</c:v>
                </c:pt>
                <c:pt idx="43">
                  <c:v>2001.4245014245</c:v>
                </c:pt>
                <c:pt idx="44">
                  <c:v>2029.91452991453</c:v>
                </c:pt>
                <c:pt idx="45">
                  <c:v>2069.0883190883101</c:v>
                </c:pt>
                <c:pt idx="46">
                  <c:v>2104.70085470085</c:v>
                </c:pt>
                <c:pt idx="47">
                  <c:v>2143.8746438746398</c:v>
                </c:pt>
                <c:pt idx="48">
                  <c:v>2172.3646723646698</c:v>
                </c:pt>
                <c:pt idx="49">
                  <c:v>2204.4159544159502</c:v>
                </c:pt>
                <c:pt idx="50">
                  <c:v>2250.7122507122499</c:v>
                </c:pt>
                <c:pt idx="51">
                  <c:v>2297.0085470085401</c:v>
                </c:pt>
                <c:pt idx="52">
                  <c:v>2339.7435897435898</c:v>
                </c:pt>
                <c:pt idx="53">
                  <c:v>2382.4786324786301</c:v>
                </c:pt>
                <c:pt idx="54">
                  <c:v>2425.2136752136698</c:v>
                </c:pt>
                <c:pt idx="55">
                  <c:v>2446.5811965811899</c:v>
                </c:pt>
                <c:pt idx="56">
                  <c:v>2482.1937321937298</c:v>
                </c:pt>
                <c:pt idx="57">
                  <c:v>2514.2450142450102</c:v>
                </c:pt>
                <c:pt idx="58">
                  <c:v>2549.8575498575501</c:v>
                </c:pt>
                <c:pt idx="59">
                  <c:v>2585.47008547008</c:v>
                </c:pt>
                <c:pt idx="60">
                  <c:v>2621.0826210826199</c:v>
                </c:pt>
                <c:pt idx="61">
                  <c:v>2660.2564102564102</c:v>
                </c:pt>
                <c:pt idx="62">
                  <c:v>2710.1139601139598</c:v>
                </c:pt>
                <c:pt idx="63">
                  <c:v>2756.41025641025</c:v>
                </c:pt>
                <c:pt idx="64">
                  <c:v>2799.1452991452902</c:v>
                </c:pt>
                <c:pt idx="65">
                  <c:v>2841.88034188034</c:v>
                </c:pt>
                <c:pt idx="66">
                  <c:v>2877.4928774928699</c:v>
                </c:pt>
                <c:pt idx="67">
                  <c:v>2902.4216524216499</c:v>
                </c:pt>
              </c:numCache>
            </c:numRef>
          </c:xVal>
          <c:yVal>
            <c:numRef>
              <c:f>omar_dischargebad!$K$3:$K$70</c:f>
              <c:numCache>
                <c:formatCode>General</c:formatCode>
                <c:ptCount val="68"/>
                <c:pt idx="0">
                  <c:v>100.472751649222</c:v>
                </c:pt>
                <c:pt idx="1">
                  <c:v>100.090954796837</c:v>
                </c:pt>
                <c:pt idx="2">
                  <c:v>99.710757651934102</c:v>
                </c:pt>
                <c:pt idx="3">
                  <c:v>99.704358822005801</c:v>
                </c:pt>
                <c:pt idx="4">
                  <c:v>99.508128037539706</c:v>
                </c:pt>
                <c:pt idx="5">
                  <c:v>99.688361747185198</c:v>
                </c:pt>
                <c:pt idx="6">
                  <c:v>99.495863613510593</c:v>
                </c:pt>
                <c:pt idx="7">
                  <c:v>99.301232536526598</c:v>
                </c:pt>
                <c:pt idx="8">
                  <c:v>99.295366942425701</c:v>
                </c:pt>
                <c:pt idx="9">
                  <c:v>99.476667123725903</c:v>
                </c:pt>
                <c:pt idx="10">
                  <c:v>99.470268293797602</c:v>
                </c:pt>
                <c:pt idx="11">
                  <c:v>98.902905373493596</c:v>
                </c:pt>
                <c:pt idx="12">
                  <c:v>98.147843441961001</c:v>
                </c:pt>
                <c:pt idx="13">
                  <c:v>98.5131099836982</c:v>
                </c:pt>
                <c:pt idx="14">
                  <c:v>98.320611850023596</c:v>
                </c:pt>
                <c:pt idx="15">
                  <c:v>98.314746255922699</c:v>
                </c:pt>
                <c:pt idx="16">
                  <c:v>97.934015875192301</c:v>
                </c:pt>
                <c:pt idx="17">
                  <c:v>97.366652954888195</c:v>
                </c:pt>
                <c:pt idx="18">
                  <c:v>96.986989045812507</c:v>
                </c:pt>
                <c:pt idx="19">
                  <c:v>97.168289227112695</c:v>
                </c:pt>
                <c:pt idx="20">
                  <c:v>96.600393070981298</c:v>
                </c:pt>
                <c:pt idx="21">
                  <c:v>96.407894937306693</c:v>
                </c:pt>
                <c:pt idx="22">
                  <c:v>96.399363164069001</c:v>
                </c:pt>
                <c:pt idx="23">
                  <c:v>96.015966604201793</c:v>
                </c:pt>
                <c:pt idx="24">
                  <c:v>96.008501302618896</c:v>
                </c:pt>
                <c:pt idx="25">
                  <c:v>95.625104742751702</c:v>
                </c:pt>
                <c:pt idx="26">
                  <c:v>94.866310160427702</c:v>
                </c:pt>
                <c:pt idx="27">
                  <c:v>95.043877690936498</c:v>
                </c:pt>
                <c:pt idx="28">
                  <c:v>95.037478861008196</c:v>
                </c:pt>
                <c:pt idx="29">
                  <c:v>94.843381019851506</c:v>
                </c:pt>
                <c:pt idx="30">
                  <c:v>94.834849246613899</c:v>
                </c:pt>
                <c:pt idx="31">
                  <c:v>94.453585630056196</c:v>
                </c:pt>
                <c:pt idx="32">
                  <c:v>94.446120328473199</c:v>
                </c:pt>
                <c:pt idx="33">
                  <c:v>95.001752060575498</c:v>
                </c:pt>
                <c:pt idx="34">
                  <c:v>94.433855904444101</c:v>
                </c:pt>
                <c:pt idx="35">
                  <c:v>94.054725231195803</c:v>
                </c:pt>
                <c:pt idx="36">
                  <c:v>93.673994850465405</c:v>
                </c:pt>
                <c:pt idx="37">
                  <c:v>94.229626582567704</c:v>
                </c:pt>
                <c:pt idx="38">
                  <c:v>94.037661684720405</c:v>
                </c:pt>
                <c:pt idx="39">
                  <c:v>93.283666224842605</c:v>
                </c:pt>
                <c:pt idx="40">
                  <c:v>92.902402608284902</c:v>
                </c:pt>
                <c:pt idx="41">
                  <c:v>92.706705059646197</c:v>
                </c:pt>
                <c:pt idx="42">
                  <c:v>92.6992397580632</c:v>
                </c:pt>
                <c:pt idx="43">
                  <c:v>92.320109084814902</c:v>
                </c:pt>
                <c:pt idx="44">
                  <c:v>91.005682770388603</c:v>
                </c:pt>
                <c:pt idx="45">
                  <c:v>90.251154074683399</c:v>
                </c:pt>
                <c:pt idx="46">
                  <c:v>89.497158614805599</c:v>
                </c:pt>
                <c:pt idx="47">
                  <c:v>89.678458796105801</c:v>
                </c:pt>
                <c:pt idx="48">
                  <c:v>89.299861358684794</c:v>
                </c:pt>
                <c:pt idx="49">
                  <c:v>88.920730685436496</c:v>
                </c:pt>
                <c:pt idx="50">
                  <c:v>87.977969742675597</c:v>
                </c:pt>
                <c:pt idx="51">
                  <c:v>87.596706126117795</c:v>
                </c:pt>
                <c:pt idx="52">
                  <c:v>87.403141520788495</c:v>
                </c:pt>
                <c:pt idx="53">
                  <c:v>87.396742690860293</c:v>
                </c:pt>
                <c:pt idx="54">
                  <c:v>86.828846534728797</c:v>
                </c:pt>
                <c:pt idx="55">
                  <c:v>85.702652467358305</c:v>
                </c:pt>
                <c:pt idx="56">
                  <c:v>85.322988558282603</c:v>
                </c:pt>
                <c:pt idx="57">
                  <c:v>85.5053552112375</c:v>
                </c:pt>
                <c:pt idx="58">
                  <c:v>85.687188628365007</c:v>
                </c:pt>
                <c:pt idx="59">
                  <c:v>84.933193168487193</c:v>
                </c:pt>
                <c:pt idx="60">
                  <c:v>84.553529259411505</c:v>
                </c:pt>
                <c:pt idx="61">
                  <c:v>84.173332114508497</c:v>
                </c:pt>
                <c:pt idx="62">
                  <c:v>83.604369486722405</c:v>
                </c:pt>
                <c:pt idx="63">
                  <c:v>83.4102716455657</c:v>
                </c:pt>
                <c:pt idx="64">
                  <c:v>83.029541264835302</c:v>
                </c:pt>
                <c:pt idx="65">
                  <c:v>81.900147782500696</c:v>
                </c:pt>
                <c:pt idx="66">
                  <c:v>80.397489221018603</c:v>
                </c:pt>
                <c:pt idx="67">
                  <c:v>79.083596142419594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D698-41B7-8341-EAE75C0F9E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2757296"/>
        <c:axId val="582758280"/>
      </c:scatterChart>
      <c:valAx>
        <c:axId val="58275729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Cycle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2758280"/>
        <c:crosses val="autoZero"/>
        <c:crossBetween val="midCat"/>
      </c:valAx>
      <c:valAx>
        <c:axId val="58275828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% Capacity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2757296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79466666666666663"/>
          <c:y val="7.5230387868183146E-2"/>
          <c:w val="0.122"/>
          <c:h val="0.3125021872265967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815048118985127"/>
          <c:y val="5.0925925925925923E-2"/>
          <c:w val="0.78673840769903758"/>
          <c:h val="0.73887357830271216"/>
        </c:manualLayout>
      </c:layout>
      <c:scatterChart>
        <c:scatterStyle val="smoothMarker"/>
        <c:varyColors val="0"/>
        <c:ser>
          <c:idx val="0"/>
          <c:order val="0"/>
          <c:tx>
            <c:v>15C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omar_dischargebad!$C$3:$C$19</c:f>
              <c:numCache>
                <c:formatCode>General</c:formatCode>
                <c:ptCount val="17"/>
                <c:pt idx="0">
                  <c:v>44.634377967711472</c:v>
                </c:pt>
                <c:pt idx="1">
                  <c:v>94.848053181386447</c:v>
                </c:pt>
                <c:pt idx="2">
                  <c:v>139.48243114909778</c:v>
                </c:pt>
                <c:pt idx="3">
                  <c:v>178.53751187084526</c:v>
                </c:pt>
                <c:pt idx="4">
                  <c:v>217.59259259259122</c:v>
                </c:pt>
                <c:pt idx="5">
                  <c:v>267.80626780626784</c:v>
                </c:pt>
                <c:pt idx="6">
                  <c:v>318.01994301994301</c:v>
                </c:pt>
                <c:pt idx="7">
                  <c:v>379.39221272554579</c:v>
                </c:pt>
                <c:pt idx="8">
                  <c:v>418.44729344729325</c:v>
                </c:pt>
                <c:pt idx="9">
                  <c:v>468.66096866096842</c:v>
                </c:pt>
                <c:pt idx="10">
                  <c:v>541.19183285849874</c:v>
                </c:pt>
                <c:pt idx="11">
                  <c:v>585.82621082620938</c:v>
                </c:pt>
                <c:pt idx="12">
                  <c:v>636.03988603988444</c:v>
                </c:pt>
                <c:pt idx="13">
                  <c:v>680.67426400759666</c:v>
                </c:pt>
                <c:pt idx="14">
                  <c:v>736.46723646723638</c:v>
                </c:pt>
                <c:pt idx="15">
                  <c:v>803.4188034188038</c:v>
                </c:pt>
                <c:pt idx="16">
                  <c:v>836.8945868945865</c:v>
                </c:pt>
              </c:numCache>
            </c:numRef>
          </c:xVal>
          <c:yVal>
            <c:numRef>
              <c:f>omar_dischargebad!$B$3:$B$19</c:f>
              <c:numCache>
                <c:formatCode>General</c:formatCode>
                <c:ptCount val="17"/>
                <c:pt idx="0">
                  <c:v>99.353489647607205</c:v>
                </c:pt>
                <c:pt idx="1">
                  <c:v>98.600027423556796</c:v>
                </c:pt>
                <c:pt idx="2">
                  <c:v>97.659932659932593</c:v>
                </c:pt>
                <c:pt idx="3">
                  <c:v>96.533205356734697</c:v>
                </c:pt>
                <c:pt idx="4">
                  <c:v>95.032146502734705</c:v>
                </c:pt>
                <c:pt idx="5">
                  <c:v>93.717186952481001</c:v>
                </c:pt>
                <c:pt idx="6">
                  <c:v>92.402227402227396</c:v>
                </c:pt>
                <c:pt idx="7">
                  <c:v>91.647698706522206</c:v>
                </c:pt>
                <c:pt idx="8">
                  <c:v>90.708137178725394</c:v>
                </c:pt>
                <c:pt idx="9">
                  <c:v>89.206011853070606</c:v>
                </c:pt>
                <c:pt idx="10">
                  <c:v>87.888919359507497</c:v>
                </c:pt>
                <c:pt idx="11">
                  <c:v>86.761658820482296</c:v>
                </c:pt>
                <c:pt idx="12">
                  <c:v>85.821030821030803</c:v>
                </c:pt>
                <c:pt idx="13">
                  <c:v>84.506604506604504</c:v>
                </c:pt>
                <c:pt idx="14">
                  <c:v>83.565443271325606</c:v>
                </c:pt>
                <c:pt idx="15">
                  <c:v>81.687386687386606</c:v>
                </c:pt>
                <c:pt idx="16">
                  <c:v>79.999695293812906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D06-4FF6-BE3A-5F9F501A0E74}"/>
            </c:ext>
          </c:extLst>
        </c:ser>
        <c:ser>
          <c:idx val="1"/>
          <c:order val="1"/>
          <c:tx>
            <c:v>10C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omar_dischargebad!$F$3:$F$27</c:f>
              <c:numCache>
                <c:formatCode>General</c:formatCode>
                <c:ptCount val="25"/>
                <c:pt idx="0">
                  <c:v>233.61823361823198</c:v>
                </c:pt>
                <c:pt idx="1">
                  <c:v>108.26210826210814</c:v>
                </c:pt>
                <c:pt idx="2">
                  <c:v>45.584045584045754</c:v>
                </c:pt>
                <c:pt idx="3">
                  <c:v>341.88034188034084</c:v>
                </c:pt>
                <c:pt idx="4">
                  <c:v>450.14245014244966</c:v>
                </c:pt>
                <c:pt idx="5">
                  <c:v>575.49857549857438</c:v>
                </c:pt>
                <c:pt idx="6">
                  <c:v>700.85470085470081</c:v>
                </c:pt>
                <c:pt idx="7">
                  <c:v>820.51282051282078</c:v>
                </c:pt>
                <c:pt idx="8">
                  <c:v>888.888888888888</c:v>
                </c:pt>
                <c:pt idx="9">
                  <c:v>940.17094017093916</c:v>
                </c:pt>
                <c:pt idx="10">
                  <c:v>991.45299145299032</c:v>
                </c:pt>
                <c:pt idx="11">
                  <c:v>1065.527065527064</c:v>
                </c:pt>
                <c:pt idx="12">
                  <c:v>1116.8091168091169</c:v>
                </c:pt>
                <c:pt idx="13">
                  <c:v>1162.3931623931614</c:v>
                </c:pt>
                <c:pt idx="14">
                  <c:v>1202.2792022792016</c:v>
                </c:pt>
                <c:pt idx="15">
                  <c:v>1242.1652421652418</c:v>
                </c:pt>
                <c:pt idx="16">
                  <c:v>1310.5413105413104</c:v>
                </c:pt>
                <c:pt idx="17">
                  <c:v>1384.6153846153838</c:v>
                </c:pt>
                <c:pt idx="18">
                  <c:v>1441.59544159544</c:v>
                </c:pt>
                <c:pt idx="19">
                  <c:v>1509.9715099715088</c:v>
                </c:pt>
                <c:pt idx="20">
                  <c:v>1572.6495726495712</c:v>
                </c:pt>
                <c:pt idx="21">
                  <c:v>1623.9316239316161</c:v>
                </c:pt>
                <c:pt idx="22">
                  <c:v>1680.9116809116799</c:v>
                </c:pt>
                <c:pt idx="23">
                  <c:v>1709.4017094016958</c:v>
                </c:pt>
                <c:pt idx="24">
                  <c:v>1737.8917378917279</c:v>
                </c:pt>
              </c:numCache>
            </c:numRef>
          </c:xVal>
          <c:yVal>
            <c:numRef>
              <c:f>omar_dischargebad!$E$3:$E$27</c:f>
              <c:numCache>
                <c:formatCode>General</c:formatCode>
                <c:ptCount val="25"/>
                <c:pt idx="0">
                  <c:v>101.769047945518</c:v>
                </c:pt>
                <c:pt idx="1">
                  <c:v>100.844950256714</c:v>
                </c:pt>
                <c:pt idx="2">
                  <c:v>100.476484300013</c:v>
                </c:pt>
                <c:pt idx="3">
                  <c:v>100.26159026159</c:v>
                </c:pt>
                <c:pt idx="4">
                  <c:v>99.689961454667298</c:v>
                </c:pt>
                <c:pt idx="5">
                  <c:v>99.678230266465505</c:v>
                </c:pt>
                <c:pt idx="6">
                  <c:v>98.730670201258405</c:v>
                </c:pt>
                <c:pt idx="7">
                  <c:v>98.157974922680793</c:v>
                </c:pt>
                <c:pt idx="8">
                  <c:v>97.964410317351394</c:v>
                </c:pt>
                <c:pt idx="9">
                  <c:v>96.462284991696706</c:v>
                </c:pt>
                <c:pt idx="10">
                  <c:v>96.270320093849406</c:v>
                </c:pt>
                <c:pt idx="11">
                  <c:v>95.701890701890605</c:v>
                </c:pt>
                <c:pt idx="12">
                  <c:v>94.012599600834804</c:v>
                </c:pt>
                <c:pt idx="13">
                  <c:v>92.136675960205295</c:v>
                </c:pt>
                <c:pt idx="14">
                  <c:v>90.8227828816064</c:v>
                </c:pt>
                <c:pt idx="15">
                  <c:v>90.631884455413797</c:v>
                </c:pt>
                <c:pt idx="16">
                  <c:v>90.0639882992824</c:v>
                </c:pt>
                <c:pt idx="17">
                  <c:v>89.3083931319225</c:v>
                </c:pt>
                <c:pt idx="18">
                  <c:v>88.367231896643602</c:v>
                </c:pt>
                <c:pt idx="19">
                  <c:v>87.799335740512106</c:v>
                </c:pt>
                <c:pt idx="20">
                  <c:v>85.734646616999498</c:v>
                </c:pt>
                <c:pt idx="21">
                  <c:v>84.419687066745794</c:v>
                </c:pt>
                <c:pt idx="22">
                  <c:v>81.794033852857297</c:v>
                </c:pt>
                <c:pt idx="23">
                  <c:v>80.106875695110901</c:v>
                </c:pt>
                <c:pt idx="24">
                  <c:v>78.419717537364505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5D06-4FF6-BE3A-5F9F501A0E74}"/>
            </c:ext>
          </c:extLst>
        </c:ser>
        <c:ser>
          <c:idx val="2"/>
          <c:order val="2"/>
          <c:tx>
            <c:v>5C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omar_dischargebad!$I$3:$I$45</c:f>
              <c:numCache>
                <c:formatCode>General</c:formatCode>
                <c:ptCount val="43"/>
                <c:pt idx="0">
                  <c:v>48.433048433048619</c:v>
                </c:pt>
                <c:pt idx="1">
                  <c:v>108.97435897435913</c:v>
                </c:pt>
                <c:pt idx="2">
                  <c:v>230.05698005697951</c:v>
                </c:pt>
                <c:pt idx="3">
                  <c:v>326.92307692307639</c:v>
                </c:pt>
                <c:pt idx="4">
                  <c:v>454.05982905982887</c:v>
                </c:pt>
                <c:pt idx="5">
                  <c:v>611.46723646723535</c:v>
                </c:pt>
                <c:pt idx="6">
                  <c:v>696.22507122507034</c:v>
                </c:pt>
                <c:pt idx="7">
                  <c:v>774.92877492877528</c:v>
                </c:pt>
                <c:pt idx="8">
                  <c:v>841.52421652421481</c:v>
                </c:pt>
                <c:pt idx="9">
                  <c:v>914.1737891737879</c:v>
                </c:pt>
                <c:pt idx="10">
                  <c:v>1011.0398860398849</c:v>
                </c:pt>
                <c:pt idx="11">
                  <c:v>1107.9059829059818</c:v>
                </c:pt>
                <c:pt idx="12">
                  <c:v>1198.7179487179485</c:v>
                </c:pt>
                <c:pt idx="13">
                  <c:v>1295.5840455840453</c:v>
                </c:pt>
                <c:pt idx="14">
                  <c:v>1374.2877492877485</c:v>
                </c:pt>
                <c:pt idx="15">
                  <c:v>1452.991452991452</c:v>
                </c:pt>
                <c:pt idx="16">
                  <c:v>1543.8034188034185</c:v>
                </c:pt>
                <c:pt idx="17">
                  <c:v>1622.5071225071219</c:v>
                </c:pt>
                <c:pt idx="18">
                  <c:v>1719.3732193732169</c:v>
                </c:pt>
                <c:pt idx="19">
                  <c:v>1834.401709401694</c:v>
                </c:pt>
                <c:pt idx="20">
                  <c:v>1931.267806267796</c:v>
                </c:pt>
                <c:pt idx="21">
                  <c:v>2016.0256410256306</c:v>
                </c:pt>
                <c:pt idx="22">
                  <c:v>2125</c:v>
                </c:pt>
                <c:pt idx="23">
                  <c:v>2185.5413105413013</c:v>
                </c:pt>
                <c:pt idx="24">
                  <c:v>2282.4074074074033</c:v>
                </c:pt>
                <c:pt idx="25">
                  <c:v>2403.4900284900223</c:v>
                </c:pt>
                <c:pt idx="26">
                  <c:v>2482.1937321937321</c:v>
                </c:pt>
                <c:pt idx="27">
                  <c:v>2560.8974358974247</c:v>
                </c:pt>
                <c:pt idx="28">
                  <c:v>2627.492877492868</c:v>
                </c:pt>
                <c:pt idx="29">
                  <c:v>2675.9259259259193</c:v>
                </c:pt>
                <c:pt idx="30">
                  <c:v>2760.6837606837535</c:v>
                </c:pt>
                <c:pt idx="31">
                  <c:v>2827.2792022791969</c:v>
                </c:pt>
                <c:pt idx="32">
                  <c:v>2905.9829059829067</c:v>
                </c:pt>
                <c:pt idx="33">
                  <c:v>2972.5783475783328</c:v>
                </c:pt>
                <c:pt idx="34">
                  <c:v>3057.3361823361683</c:v>
                </c:pt>
                <c:pt idx="35">
                  <c:v>3129.9857549857534</c:v>
                </c:pt>
                <c:pt idx="36">
                  <c:v>3190.5270655270538</c:v>
                </c:pt>
                <c:pt idx="37">
                  <c:v>3257.1225071224972</c:v>
                </c:pt>
                <c:pt idx="38">
                  <c:v>3305.5555555555479</c:v>
                </c:pt>
                <c:pt idx="39">
                  <c:v>3366.0968660968656</c:v>
                </c:pt>
                <c:pt idx="40">
                  <c:v>3402.4216524216504</c:v>
                </c:pt>
                <c:pt idx="41">
                  <c:v>3456.908831908826</c:v>
                </c:pt>
                <c:pt idx="42">
                  <c:v>3499.2877492877346</c:v>
                </c:pt>
              </c:numCache>
            </c:numRef>
          </c:xVal>
          <c:yVal>
            <c:numRef>
              <c:f>omar_dischargebad!$H$3:$H$45</c:f>
              <c:numCache>
                <c:formatCode>General</c:formatCode>
                <c:ptCount val="43"/>
                <c:pt idx="0">
                  <c:v>100.289318524612</c:v>
                </c:pt>
                <c:pt idx="1">
                  <c:v>101.406980818745</c:v>
                </c:pt>
                <c:pt idx="2">
                  <c:v>100.647653000594</c:v>
                </c:pt>
                <c:pt idx="3">
                  <c:v>100.077623901153</c:v>
                </c:pt>
                <c:pt idx="4">
                  <c:v>100.066425948778</c:v>
                </c:pt>
                <c:pt idx="5">
                  <c:v>99.491064491064407</c:v>
                </c:pt>
                <c:pt idx="6">
                  <c:v>98.547770312476104</c:v>
                </c:pt>
                <c:pt idx="7">
                  <c:v>98.540838246720597</c:v>
                </c:pt>
                <c:pt idx="8">
                  <c:v>97.786309551015407</c:v>
                </c:pt>
                <c:pt idx="9">
                  <c:v>98.154242271889302</c:v>
                </c:pt>
                <c:pt idx="10">
                  <c:v>97.771378947849499</c:v>
                </c:pt>
                <c:pt idx="11">
                  <c:v>97.575681399210794</c:v>
                </c:pt>
                <c:pt idx="12">
                  <c:v>97.380517086399394</c:v>
                </c:pt>
                <c:pt idx="13">
                  <c:v>97.184819537760703</c:v>
                </c:pt>
                <c:pt idx="14">
                  <c:v>96.616390145801901</c:v>
                </c:pt>
                <c:pt idx="15">
                  <c:v>96.796623855447294</c:v>
                </c:pt>
                <c:pt idx="16">
                  <c:v>96.788625318037006</c:v>
                </c:pt>
                <c:pt idx="17">
                  <c:v>96.220195926078205</c:v>
                </c:pt>
                <c:pt idx="18">
                  <c:v>96.0244983774395</c:v>
                </c:pt>
                <c:pt idx="19">
                  <c:v>95.265703795115499</c:v>
                </c:pt>
                <c:pt idx="20">
                  <c:v>95.257172021877807</c:v>
                </c:pt>
                <c:pt idx="21">
                  <c:v>95.249706720294895</c:v>
                </c:pt>
                <c:pt idx="22">
                  <c:v>94.865776924600397</c:v>
                </c:pt>
                <c:pt idx="23">
                  <c:v>94.860444566326905</c:v>
                </c:pt>
                <c:pt idx="24">
                  <c:v>94.851912793089198</c:v>
                </c:pt>
                <c:pt idx="25">
                  <c:v>94.466916525740004</c:v>
                </c:pt>
                <c:pt idx="26">
                  <c:v>94.459984459984398</c:v>
                </c:pt>
                <c:pt idx="27">
                  <c:v>93.704389292624498</c:v>
                </c:pt>
                <c:pt idx="28">
                  <c:v>92.762694821518295</c:v>
                </c:pt>
                <c:pt idx="29">
                  <c:v>91.822600057894107</c:v>
                </c:pt>
                <c:pt idx="30">
                  <c:v>91.253637430108</c:v>
                </c:pt>
                <c:pt idx="31">
                  <c:v>90.686274509803894</c:v>
                </c:pt>
                <c:pt idx="32">
                  <c:v>89.743513567042896</c:v>
                </c:pt>
                <c:pt idx="33">
                  <c:v>88.801819095936693</c:v>
                </c:pt>
                <c:pt idx="34">
                  <c:v>87.858524917348404</c:v>
                </c:pt>
                <c:pt idx="35">
                  <c:v>87.103462985815895</c:v>
                </c:pt>
                <c:pt idx="36">
                  <c:v>86.536633301339094</c:v>
                </c:pt>
                <c:pt idx="37">
                  <c:v>86.156436156436101</c:v>
                </c:pt>
                <c:pt idx="38">
                  <c:v>84.467678291207605</c:v>
                </c:pt>
                <c:pt idx="39">
                  <c:v>83.526517055928807</c:v>
                </c:pt>
                <c:pt idx="40">
                  <c:v>82.774654539360398</c:v>
                </c:pt>
                <c:pt idx="41">
                  <c:v>81.272529213705596</c:v>
                </c:pt>
                <c:pt idx="42">
                  <c:v>79.958636135106701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5D06-4FF6-BE3A-5F9F501A0E74}"/>
            </c:ext>
          </c:extLst>
        </c:ser>
        <c:ser>
          <c:idx val="3"/>
          <c:order val="3"/>
          <c:tx>
            <c:v>1C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omar_dischargebad!$L$3:$L$70</c:f>
              <c:numCache>
                <c:formatCode>General</c:formatCode>
                <c:ptCount val="68"/>
                <c:pt idx="0">
                  <c:v>133.54700854700849</c:v>
                </c:pt>
                <c:pt idx="1">
                  <c:v>258.19088319088252</c:v>
                </c:pt>
                <c:pt idx="2">
                  <c:v>356.12535612535504</c:v>
                </c:pt>
                <c:pt idx="3">
                  <c:v>462.96296296296248</c:v>
                </c:pt>
                <c:pt idx="4">
                  <c:v>614.31623931623756</c:v>
                </c:pt>
                <c:pt idx="5">
                  <c:v>730.05698005697991</c:v>
                </c:pt>
                <c:pt idx="6">
                  <c:v>819.08831908831746</c:v>
                </c:pt>
                <c:pt idx="7">
                  <c:v>943.73219373219251</c:v>
                </c:pt>
                <c:pt idx="8">
                  <c:v>1041.6666666666649</c:v>
                </c:pt>
                <c:pt idx="9">
                  <c:v>1139.6011396011402</c:v>
                </c:pt>
                <c:pt idx="10">
                  <c:v>1246.4387464387448</c:v>
                </c:pt>
                <c:pt idx="11">
                  <c:v>1344.3732193732174</c:v>
                </c:pt>
                <c:pt idx="12">
                  <c:v>1451.2108262108252</c:v>
                </c:pt>
                <c:pt idx="13">
                  <c:v>1602.5641025641025</c:v>
                </c:pt>
                <c:pt idx="14">
                  <c:v>1691.59544159544</c:v>
                </c:pt>
                <c:pt idx="15">
                  <c:v>1789.5299145299127</c:v>
                </c:pt>
                <c:pt idx="16">
                  <c:v>1896.3675213675199</c:v>
                </c:pt>
                <c:pt idx="17">
                  <c:v>1994.3019943019926</c:v>
                </c:pt>
                <c:pt idx="18">
                  <c:v>2083.3333333333326</c:v>
                </c:pt>
                <c:pt idx="19">
                  <c:v>2181.2678062678046</c:v>
                </c:pt>
                <c:pt idx="20">
                  <c:v>2288.1054131054125</c:v>
                </c:pt>
                <c:pt idx="21">
                  <c:v>2377.1367521367524</c:v>
                </c:pt>
                <c:pt idx="22">
                  <c:v>2519.5868945868747</c:v>
                </c:pt>
                <c:pt idx="23">
                  <c:v>2670.94017094015</c:v>
                </c:pt>
                <c:pt idx="24">
                  <c:v>2795.5840455840248</c:v>
                </c:pt>
                <c:pt idx="25">
                  <c:v>2946.9373219373001</c:v>
                </c:pt>
                <c:pt idx="26">
                  <c:v>3116.0968660968501</c:v>
                </c:pt>
                <c:pt idx="27">
                  <c:v>3276.3532763532753</c:v>
                </c:pt>
                <c:pt idx="28">
                  <c:v>3383.190883190875</c:v>
                </c:pt>
                <c:pt idx="29">
                  <c:v>3498.9316239316004</c:v>
                </c:pt>
                <c:pt idx="30">
                  <c:v>3641.3817663817504</c:v>
                </c:pt>
                <c:pt idx="31">
                  <c:v>3757.1225071224999</c:v>
                </c:pt>
                <c:pt idx="32">
                  <c:v>3881.7663817663752</c:v>
                </c:pt>
                <c:pt idx="33">
                  <c:v>3979.70085470085</c:v>
                </c:pt>
                <c:pt idx="34">
                  <c:v>4086.5384615384496</c:v>
                </c:pt>
                <c:pt idx="35">
                  <c:v>4166.6666666666497</c:v>
                </c:pt>
                <c:pt idx="36">
                  <c:v>4273.5042735042753</c:v>
                </c:pt>
                <c:pt idx="37">
                  <c:v>4371.4387464387246</c:v>
                </c:pt>
                <c:pt idx="38">
                  <c:v>4451.5669515669497</c:v>
                </c:pt>
                <c:pt idx="39">
                  <c:v>4540.5982905982755</c:v>
                </c:pt>
                <c:pt idx="40">
                  <c:v>4656.3390313390246</c:v>
                </c:pt>
                <c:pt idx="41">
                  <c:v>4798.7891737891496</c:v>
                </c:pt>
                <c:pt idx="42">
                  <c:v>4923.4330484330258</c:v>
                </c:pt>
                <c:pt idx="43">
                  <c:v>5003.5612535612499</c:v>
                </c:pt>
                <c:pt idx="44">
                  <c:v>5074.7863247863252</c:v>
                </c:pt>
                <c:pt idx="45">
                  <c:v>5172.7207977207754</c:v>
                </c:pt>
                <c:pt idx="46">
                  <c:v>5261.7521367521249</c:v>
                </c:pt>
                <c:pt idx="47">
                  <c:v>5359.6866096865997</c:v>
                </c:pt>
                <c:pt idx="48">
                  <c:v>5430.911680911674</c:v>
                </c:pt>
                <c:pt idx="49">
                  <c:v>5511.0398860398755</c:v>
                </c:pt>
                <c:pt idx="50">
                  <c:v>5626.7806267806254</c:v>
                </c:pt>
                <c:pt idx="51">
                  <c:v>5742.5213675213499</c:v>
                </c:pt>
                <c:pt idx="52">
                  <c:v>5849.3589743589746</c:v>
                </c:pt>
                <c:pt idx="53">
                  <c:v>5956.1965811965756</c:v>
                </c:pt>
                <c:pt idx="54">
                  <c:v>6063.0341880341748</c:v>
                </c:pt>
                <c:pt idx="55">
                  <c:v>6116.4529914529749</c:v>
                </c:pt>
                <c:pt idx="56">
                  <c:v>6205.4843304843243</c:v>
                </c:pt>
                <c:pt idx="57">
                  <c:v>6285.6125356125258</c:v>
                </c:pt>
                <c:pt idx="58">
                  <c:v>6374.6438746438753</c:v>
                </c:pt>
                <c:pt idx="59">
                  <c:v>6463.6752136752002</c:v>
                </c:pt>
                <c:pt idx="60">
                  <c:v>6552.7065527065506</c:v>
                </c:pt>
                <c:pt idx="61">
                  <c:v>6650.6410256410254</c:v>
                </c:pt>
                <c:pt idx="62">
                  <c:v>6775.2849002848998</c:v>
                </c:pt>
                <c:pt idx="63">
                  <c:v>6891.0256410256252</c:v>
                </c:pt>
                <c:pt idx="64">
                  <c:v>6997.8632478632253</c:v>
                </c:pt>
                <c:pt idx="65">
                  <c:v>7104.70085470085</c:v>
                </c:pt>
                <c:pt idx="66">
                  <c:v>7193.732193732174</c:v>
                </c:pt>
                <c:pt idx="67">
                  <c:v>7256.0541310541248</c:v>
                </c:pt>
              </c:numCache>
            </c:numRef>
          </c:xVal>
          <c:yVal>
            <c:numRef>
              <c:f>omar_dischargebad!$K$3:$K$70</c:f>
              <c:numCache>
                <c:formatCode>General</c:formatCode>
                <c:ptCount val="68"/>
                <c:pt idx="0">
                  <c:v>100.472751649222</c:v>
                </c:pt>
                <c:pt idx="1">
                  <c:v>100.090954796837</c:v>
                </c:pt>
                <c:pt idx="2">
                  <c:v>99.710757651934102</c:v>
                </c:pt>
                <c:pt idx="3">
                  <c:v>99.704358822005801</c:v>
                </c:pt>
                <c:pt idx="4">
                  <c:v>99.508128037539706</c:v>
                </c:pt>
                <c:pt idx="5">
                  <c:v>99.688361747185198</c:v>
                </c:pt>
                <c:pt idx="6">
                  <c:v>99.495863613510593</c:v>
                </c:pt>
                <c:pt idx="7">
                  <c:v>99.301232536526598</c:v>
                </c:pt>
                <c:pt idx="8">
                  <c:v>99.295366942425701</c:v>
                </c:pt>
                <c:pt idx="9">
                  <c:v>99.476667123725903</c:v>
                </c:pt>
                <c:pt idx="10">
                  <c:v>99.470268293797602</c:v>
                </c:pt>
                <c:pt idx="11">
                  <c:v>98.902905373493596</c:v>
                </c:pt>
                <c:pt idx="12">
                  <c:v>98.147843441961001</c:v>
                </c:pt>
                <c:pt idx="13">
                  <c:v>98.5131099836982</c:v>
                </c:pt>
                <c:pt idx="14">
                  <c:v>98.320611850023596</c:v>
                </c:pt>
                <c:pt idx="15">
                  <c:v>98.314746255922699</c:v>
                </c:pt>
                <c:pt idx="16">
                  <c:v>97.934015875192301</c:v>
                </c:pt>
                <c:pt idx="17">
                  <c:v>97.366652954888195</c:v>
                </c:pt>
                <c:pt idx="18">
                  <c:v>96.986989045812507</c:v>
                </c:pt>
                <c:pt idx="19">
                  <c:v>97.168289227112695</c:v>
                </c:pt>
                <c:pt idx="20">
                  <c:v>96.600393070981298</c:v>
                </c:pt>
                <c:pt idx="21">
                  <c:v>96.407894937306693</c:v>
                </c:pt>
                <c:pt idx="22">
                  <c:v>96.399363164069001</c:v>
                </c:pt>
                <c:pt idx="23">
                  <c:v>96.015966604201793</c:v>
                </c:pt>
                <c:pt idx="24">
                  <c:v>96.008501302618896</c:v>
                </c:pt>
                <c:pt idx="25">
                  <c:v>95.625104742751702</c:v>
                </c:pt>
                <c:pt idx="26">
                  <c:v>94.866310160427702</c:v>
                </c:pt>
                <c:pt idx="27">
                  <c:v>95.043877690936498</c:v>
                </c:pt>
                <c:pt idx="28">
                  <c:v>95.037478861008196</c:v>
                </c:pt>
                <c:pt idx="29">
                  <c:v>94.843381019851506</c:v>
                </c:pt>
                <c:pt idx="30">
                  <c:v>94.834849246613899</c:v>
                </c:pt>
                <c:pt idx="31">
                  <c:v>94.453585630056196</c:v>
                </c:pt>
                <c:pt idx="32">
                  <c:v>94.446120328473199</c:v>
                </c:pt>
                <c:pt idx="33">
                  <c:v>95.001752060575498</c:v>
                </c:pt>
                <c:pt idx="34">
                  <c:v>94.433855904444101</c:v>
                </c:pt>
                <c:pt idx="35">
                  <c:v>94.054725231195803</c:v>
                </c:pt>
                <c:pt idx="36">
                  <c:v>93.673994850465405</c:v>
                </c:pt>
                <c:pt idx="37">
                  <c:v>94.229626582567704</c:v>
                </c:pt>
                <c:pt idx="38">
                  <c:v>94.037661684720405</c:v>
                </c:pt>
                <c:pt idx="39">
                  <c:v>93.283666224842605</c:v>
                </c:pt>
                <c:pt idx="40">
                  <c:v>92.902402608284902</c:v>
                </c:pt>
                <c:pt idx="41">
                  <c:v>92.706705059646197</c:v>
                </c:pt>
                <c:pt idx="42">
                  <c:v>92.6992397580632</c:v>
                </c:pt>
                <c:pt idx="43">
                  <c:v>92.320109084814902</c:v>
                </c:pt>
                <c:pt idx="44">
                  <c:v>91.005682770388603</c:v>
                </c:pt>
                <c:pt idx="45">
                  <c:v>90.251154074683399</c:v>
                </c:pt>
                <c:pt idx="46">
                  <c:v>89.497158614805599</c:v>
                </c:pt>
                <c:pt idx="47">
                  <c:v>89.678458796105801</c:v>
                </c:pt>
                <c:pt idx="48">
                  <c:v>89.299861358684794</c:v>
                </c:pt>
                <c:pt idx="49">
                  <c:v>88.920730685436496</c:v>
                </c:pt>
                <c:pt idx="50">
                  <c:v>87.977969742675597</c:v>
                </c:pt>
                <c:pt idx="51">
                  <c:v>87.596706126117795</c:v>
                </c:pt>
                <c:pt idx="52">
                  <c:v>87.403141520788495</c:v>
                </c:pt>
                <c:pt idx="53">
                  <c:v>87.396742690860293</c:v>
                </c:pt>
                <c:pt idx="54">
                  <c:v>86.828846534728797</c:v>
                </c:pt>
                <c:pt idx="55">
                  <c:v>85.702652467358305</c:v>
                </c:pt>
                <c:pt idx="56">
                  <c:v>85.322988558282603</c:v>
                </c:pt>
                <c:pt idx="57">
                  <c:v>85.5053552112375</c:v>
                </c:pt>
                <c:pt idx="58">
                  <c:v>85.687188628365007</c:v>
                </c:pt>
                <c:pt idx="59">
                  <c:v>84.933193168487193</c:v>
                </c:pt>
                <c:pt idx="60">
                  <c:v>84.553529259411505</c:v>
                </c:pt>
                <c:pt idx="61">
                  <c:v>84.173332114508497</c:v>
                </c:pt>
                <c:pt idx="62">
                  <c:v>83.604369486722405</c:v>
                </c:pt>
                <c:pt idx="63">
                  <c:v>83.4102716455657</c:v>
                </c:pt>
                <c:pt idx="64">
                  <c:v>83.029541264835302</c:v>
                </c:pt>
                <c:pt idx="65">
                  <c:v>81.900147782500696</c:v>
                </c:pt>
                <c:pt idx="66">
                  <c:v>80.397489221018603</c:v>
                </c:pt>
                <c:pt idx="67">
                  <c:v>79.083596142419594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5D06-4FF6-BE3A-5F9F501A0E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82757296"/>
        <c:axId val="582758280"/>
      </c:scatterChart>
      <c:valAx>
        <c:axId val="58275729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Time Cycled (h)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2758280"/>
        <c:crosses val="autoZero"/>
        <c:crossBetween val="midCat"/>
      </c:valAx>
      <c:valAx>
        <c:axId val="58275828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% Capacity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2757296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79466666666666663"/>
          <c:y val="7.5230387868183146E-2"/>
          <c:w val="0.122"/>
          <c:h val="0.3125021872265967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3815048118985127"/>
          <c:y val="5.0925925925925923E-2"/>
          <c:w val="0.81984951881014878"/>
          <c:h val="0.74350320793234181"/>
        </c:manualLayout>
      </c:layout>
      <c:scatterChart>
        <c:scatterStyle val="smoothMarker"/>
        <c:varyColors val="0"/>
        <c:ser>
          <c:idx val="0"/>
          <c:order val="0"/>
          <c:tx>
            <c:v>1C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keil_dischargegood!$A$3:$A$13</c:f>
              <c:numCache>
                <c:formatCode>General</c:formatCode>
                <c:ptCount val="11"/>
                <c:pt idx="0">
                  <c:v>0.18268248058308201</c:v>
                </c:pt>
                <c:pt idx="1">
                  <c:v>97.356395139977707</c:v>
                </c:pt>
                <c:pt idx="2">
                  <c:v>190.66704168557999</c:v>
                </c:pt>
                <c:pt idx="3">
                  <c:v>281.37557680043801</c:v>
                </c:pt>
                <c:pt idx="4">
                  <c:v>357.792549562369</c:v>
                </c:pt>
                <c:pt idx="5">
                  <c:v>434.10035840297598</c:v>
                </c:pt>
                <c:pt idx="6">
                  <c:v>494.74871412141101</c:v>
                </c:pt>
                <c:pt idx="7">
                  <c:v>539.85346414438595</c:v>
                </c:pt>
                <c:pt idx="8">
                  <c:v>569.44134249344802</c:v>
                </c:pt>
                <c:pt idx="9">
                  <c:v>586.16347297218203</c:v>
                </c:pt>
                <c:pt idx="10">
                  <c:v>600.40156728201305</c:v>
                </c:pt>
              </c:numCache>
            </c:numRef>
          </c:xVal>
          <c:yVal>
            <c:numRef>
              <c:f>keil_dischargegood!$B$3:$B$13</c:f>
              <c:numCache>
                <c:formatCode>General</c:formatCode>
                <c:ptCount val="11"/>
                <c:pt idx="0">
                  <c:v>100.00721261623001</c:v>
                </c:pt>
                <c:pt idx="1">
                  <c:v>96.173024815298504</c:v>
                </c:pt>
                <c:pt idx="2">
                  <c:v>93.781555196007702</c:v>
                </c:pt>
                <c:pt idx="3">
                  <c:v>90.908594709448494</c:v>
                </c:pt>
                <c:pt idx="4">
                  <c:v>86.469911694185001</c:v>
                </c:pt>
                <c:pt idx="5">
                  <c:v>76.137741476442002</c:v>
                </c:pt>
                <c:pt idx="6">
                  <c:v>60.390845825454598</c:v>
                </c:pt>
                <c:pt idx="7">
                  <c:v>45.483537690793099</c:v>
                </c:pt>
                <c:pt idx="8">
                  <c:v>32.859120060819798</c:v>
                </c:pt>
                <c:pt idx="9">
                  <c:v>25.645139281467401</c:v>
                </c:pt>
                <c:pt idx="10">
                  <c:v>24.324255833447001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D32-48A2-8A5B-40CAF2A0E30D}"/>
            </c:ext>
          </c:extLst>
        </c:ser>
        <c:ser>
          <c:idx val="1"/>
          <c:order val="1"/>
          <c:tx>
            <c:v>2C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keil_dischargegood!$D$3:$D$13</c:f>
              <c:numCache>
                <c:formatCode>General</c:formatCode>
                <c:ptCount val="11"/>
                <c:pt idx="0">
                  <c:v>0.18268248058308201</c:v>
                </c:pt>
                <c:pt idx="1">
                  <c:v>365.65457973282599</c:v>
                </c:pt>
                <c:pt idx="2">
                  <c:v>449.89570946802002</c:v>
                </c:pt>
                <c:pt idx="3">
                  <c:v>528.94821118763105</c:v>
                </c:pt>
                <c:pt idx="4">
                  <c:v>606.71079636751404</c:v>
                </c:pt>
                <c:pt idx="5">
                  <c:v>680.581353576928</c:v>
                </c:pt>
                <c:pt idx="6">
                  <c:v>750.56433848613005</c:v>
                </c:pt>
                <c:pt idx="7">
                  <c:v>819.25740685560504</c:v>
                </c:pt>
                <c:pt idx="8">
                  <c:v>884.058447254611</c:v>
                </c:pt>
                <c:pt idx="9">
                  <c:v>941.07765954780496</c:v>
                </c:pt>
                <c:pt idx="10">
                  <c:v>978.65455466968103</c:v>
                </c:pt>
              </c:numCache>
            </c:numRef>
          </c:xVal>
          <c:yVal>
            <c:numRef>
              <c:f>keil_dischargegood!$E$3:$E$13</c:f>
              <c:numCache>
                <c:formatCode>General</c:formatCode>
                <c:ptCount val="11"/>
                <c:pt idx="0">
                  <c:v>100.00721261623001</c:v>
                </c:pt>
                <c:pt idx="1">
                  <c:v>90.921265521744999</c:v>
                </c:pt>
                <c:pt idx="2">
                  <c:v>88.889257100528198</c:v>
                </c:pt>
                <c:pt idx="3">
                  <c:v>86.736193687986102</c:v>
                </c:pt>
                <c:pt idx="4">
                  <c:v>84.943761086960706</c:v>
                </c:pt>
                <c:pt idx="5">
                  <c:v>83.030468430183802</c:v>
                </c:pt>
                <c:pt idx="6">
                  <c:v>81.236866215715693</c:v>
                </c:pt>
                <c:pt idx="7">
                  <c:v>79.803894812764298</c:v>
                </c:pt>
                <c:pt idx="8">
                  <c:v>78.250063354061396</c:v>
                </c:pt>
                <c:pt idx="9">
                  <c:v>76.574787032885595</c:v>
                </c:pt>
                <c:pt idx="10">
                  <c:v>75.257412425193394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D32-48A2-8A5B-40CAF2A0E3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6140624"/>
        <c:axId val="396140952"/>
      </c:scatterChart>
      <c:valAx>
        <c:axId val="3961406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EFC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6140952"/>
        <c:crosses val="autoZero"/>
        <c:crossBetween val="midCat"/>
      </c:valAx>
      <c:valAx>
        <c:axId val="396140952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% Capacity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6140624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62392979002624682"/>
          <c:y val="0.39930446194225722"/>
          <c:w val="0.10933333333333332"/>
          <c:h val="0.156251093613298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3815048118985127"/>
          <c:y val="5.0925925925925923E-2"/>
          <c:w val="0.81984951881014878"/>
          <c:h val="0.74350320793234181"/>
        </c:manualLayout>
      </c:layout>
      <c:scatterChart>
        <c:scatterStyle val="smoothMarker"/>
        <c:varyColors val="0"/>
        <c:ser>
          <c:idx val="0"/>
          <c:order val="0"/>
          <c:tx>
            <c:v>1C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keil_dischargegood!$C$3:$C$13</c:f>
              <c:numCache>
                <c:formatCode>General</c:formatCode>
                <c:ptCount val="11"/>
                <c:pt idx="0">
                  <c:v>0.45670620145770502</c:v>
                </c:pt>
                <c:pt idx="1">
                  <c:v>243.39098784994428</c:v>
                </c:pt>
                <c:pt idx="2">
                  <c:v>476.66760421394997</c:v>
                </c:pt>
                <c:pt idx="3">
                  <c:v>703.43894200109503</c:v>
                </c:pt>
                <c:pt idx="4">
                  <c:v>894.48137390592251</c:v>
                </c:pt>
                <c:pt idx="5">
                  <c:v>1085.2508960074399</c:v>
                </c:pt>
                <c:pt idx="6">
                  <c:v>1236.8717853035275</c:v>
                </c:pt>
                <c:pt idx="7">
                  <c:v>1349.6336603609648</c:v>
                </c:pt>
                <c:pt idx="8">
                  <c:v>1423.6033562336199</c:v>
                </c:pt>
                <c:pt idx="9">
                  <c:v>1465.408682430455</c:v>
                </c:pt>
                <c:pt idx="10">
                  <c:v>1501.0039182050325</c:v>
                </c:pt>
              </c:numCache>
            </c:numRef>
          </c:xVal>
          <c:yVal>
            <c:numRef>
              <c:f>keil_dischargegood!$B$3:$B$13</c:f>
              <c:numCache>
                <c:formatCode>General</c:formatCode>
                <c:ptCount val="11"/>
                <c:pt idx="0">
                  <c:v>100.00721261623001</c:v>
                </c:pt>
                <c:pt idx="1">
                  <c:v>96.173024815298504</c:v>
                </c:pt>
                <c:pt idx="2">
                  <c:v>93.781555196007702</c:v>
                </c:pt>
                <c:pt idx="3">
                  <c:v>90.908594709448494</c:v>
                </c:pt>
                <c:pt idx="4">
                  <c:v>86.469911694185001</c:v>
                </c:pt>
                <c:pt idx="5">
                  <c:v>76.137741476442002</c:v>
                </c:pt>
                <c:pt idx="6">
                  <c:v>60.390845825454598</c:v>
                </c:pt>
                <c:pt idx="7">
                  <c:v>45.483537690793099</c:v>
                </c:pt>
                <c:pt idx="8">
                  <c:v>32.859120060819798</c:v>
                </c:pt>
                <c:pt idx="9">
                  <c:v>25.645139281467401</c:v>
                </c:pt>
                <c:pt idx="10">
                  <c:v>24.324255833447001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C53-4DD9-87F5-321E7DB6F128}"/>
            </c:ext>
          </c:extLst>
        </c:ser>
        <c:ser>
          <c:idx val="1"/>
          <c:order val="1"/>
          <c:tx>
            <c:v>2C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keil_dischargegood!$F$3:$F$13</c:f>
              <c:numCache>
                <c:formatCode>General</c:formatCode>
                <c:ptCount val="11"/>
                <c:pt idx="0">
                  <c:v>0.36536496116616402</c:v>
                </c:pt>
                <c:pt idx="1">
                  <c:v>731.30915946565199</c:v>
                </c:pt>
                <c:pt idx="2">
                  <c:v>899.79141893604003</c:v>
                </c:pt>
                <c:pt idx="3">
                  <c:v>1057.8964223752621</c:v>
                </c:pt>
                <c:pt idx="4">
                  <c:v>1213.4215927350281</c:v>
                </c:pt>
                <c:pt idx="5">
                  <c:v>1361.162707153856</c:v>
                </c:pt>
                <c:pt idx="6">
                  <c:v>1501.1286769722601</c:v>
                </c:pt>
                <c:pt idx="7">
                  <c:v>1638.5148137112099</c:v>
                </c:pt>
                <c:pt idx="8">
                  <c:v>1768.116894509222</c:v>
                </c:pt>
                <c:pt idx="9">
                  <c:v>1882.1553190956099</c:v>
                </c:pt>
                <c:pt idx="10">
                  <c:v>1957.3091093393621</c:v>
                </c:pt>
              </c:numCache>
            </c:numRef>
          </c:xVal>
          <c:yVal>
            <c:numRef>
              <c:f>keil_dischargegood!$E$3:$E$13</c:f>
              <c:numCache>
                <c:formatCode>General</c:formatCode>
                <c:ptCount val="11"/>
                <c:pt idx="0">
                  <c:v>100.00721261623001</c:v>
                </c:pt>
                <c:pt idx="1">
                  <c:v>90.921265521744999</c:v>
                </c:pt>
                <c:pt idx="2">
                  <c:v>88.889257100528198</c:v>
                </c:pt>
                <c:pt idx="3">
                  <c:v>86.736193687986102</c:v>
                </c:pt>
                <c:pt idx="4">
                  <c:v>84.943761086960706</c:v>
                </c:pt>
                <c:pt idx="5">
                  <c:v>83.030468430183802</c:v>
                </c:pt>
                <c:pt idx="6">
                  <c:v>81.236866215715693</c:v>
                </c:pt>
                <c:pt idx="7">
                  <c:v>79.803894812764298</c:v>
                </c:pt>
                <c:pt idx="8">
                  <c:v>78.250063354061396</c:v>
                </c:pt>
                <c:pt idx="9">
                  <c:v>76.574787032885595</c:v>
                </c:pt>
                <c:pt idx="10">
                  <c:v>75.257412425193394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C53-4DD9-87F5-321E7DB6F1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6140624"/>
        <c:axId val="396140952"/>
      </c:scatterChart>
      <c:valAx>
        <c:axId val="3961406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Time Cycled (h)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6140952"/>
        <c:crosses val="autoZero"/>
        <c:crossBetween val="midCat"/>
      </c:valAx>
      <c:valAx>
        <c:axId val="396140952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% Capacity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6140624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62392979002624682"/>
          <c:y val="0.39930446194225722"/>
          <c:w val="0.10933333333333332"/>
          <c:h val="0.156251093613298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426451410554813"/>
          <c:y val="0.12017819447087896"/>
          <c:w val="0.85901533534723251"/>
          <c:h val="0.74566772920686064"/>
        </c:manualLayout>
      </c:layout>
      <c:scatterChart>
        <c:scatterStyle val="smoothMarker"/>
        <c:varyColors val="0"/>
        <c:ser>
          <c:idx val="0"/>
          <c:order val="0"/>
          <c:tx>
            <c:v>No rest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epding_restgood!$A$3:$A$70</c:f>
              <c:numCache>
                <c:formatCode>General</c:formatCode>
                <c:ptCount val="68"/>
                <c:pt idx="0">
                  <c:v>6.1813186813186496</c:v>
                </c:pt>
                <c:pt idx="1">
                  <c:v>14.4230769230769</c:v>
                </c:pt>
                <c:pt idx="2">
                  <c:v>22.6648351648351</c:v>
                </c:pt>
                <c:pt idx="3">
                  <c:v>32.280219780219703</c:v>
                </c:pt>
                <c:pt idx="4">
                  <c:v>42.582417582417499</c:v>
                </c:pt>
                <c:pt idx="5">
                  <c:v>52.884615384615302</c:v>
                </c:pt>
                <c:pt idx="6">
                  <c:v>62.5</c:v>
                </c:pt>
                <c:pt idx="7">
                  <c:v>71.428571428571303</c:v>
                </c:pt>
                <c:pt idx="8">
                  <c:v>78.2967032967032</c:v>
                </c:pt>
                <c:pt idx="9">
                  <c:v>84.4780219780219</c:v>
                </c:pt>
                <c:pt idx="10">
                  <c:v>93.406593406593302</c:v>
                </c:pt>
                <c:pt idx="11">
                  <c:v>100.274725274725</c:v>
                </c:pt>
                <c:pt idx="12">
                  <c:v>107.82967032966999</c:v>
                </c:pt>
                <c:pt idx="13">
                  <c:v>113.324175824175</c:v>
                </c:pt>
                <c:pt idx="14">
                  <c:v>120.87912087911999</c:v>
                </c:pt>
                <c:pt idx="15">
                  <c:v>127.06043956043899</c:v>
                </c:pt>
                <c:pt idx="16">
                  <c:v>133.24175824175799</c:v>
                </c:pt>
                <c:pt idx="17">
                  <c:v>140.10989010988999</c:v>
                </c:pt>
                <c:pt idx="18">
                  <c:v>145.60439560439499</c:v>
                </c:pt>
                <c:pt idx="19">
                  <c:v>153.84615384615299</c:v>
                </c:pt>
                <c:pt idx="20">
                  <c:v>160.71428571428501</c:v>
                </c:pt>
                <c:pt idx="21">
                  <c:v>166.89560439560401</c:v>
                </c:pt>
                <c:pt idx="22">
                  <c:v>176.510989010988</c:v>
                </c:pt>
                <c:pt idx="23">
                  <c:v>184.06593406593399</c:v>
                </c:pt>
                <c:pt idx="24">
                  <c:v>192.30769230769201</c:v>
                </c:pt>
                <c:pt idx="25">
                  <c:v>200.54945054945</c:v>
                </c:pt>
                <c:pt idx="26">
                  <c:v>208.10439560439499</c:v>
                </c:pt>
                <c:pt idx="27">
                  <c:v>216.34615384615299</c:v>
                </c:pt>
                <c:pt idx="28">
                  <c:v>222.52747252747201</c:v>
                </c:pt>
                <c:pt idx="29">
                  <c:v>231.456043956043</c:v>
                </c:pt>
                <c:pt idx="30">
                  <c:v>238.324175824175</c:v>
                </c:pt>
                <c:pt idx="31">
                  <c:v>247.93956043956001</c:v>
                </c:pt>
                <c:pt idx="32">
                  <c:v>254.12087912087901</c:v>
                </c:pt>
                <c:pt idx="33">
                  <c:v>260.98901098901001</c:v>
                </c:pt>
                <c:pt idx="34">
                  <c:v>268.54395604395597</c:v>
                </c:pt>
                <c:pt idx="35">
                  <c:v>274.72527472527401</c:v>
                </c:pt>
                <c:pt idx="36">
                  <c:v>282.280219780219</c:v>
                </c:pt>
                <c:pt idx="37">
                  <c:v>290.52197802197702</c:v>
                </c:pt>
                <c:pt idx="38">
                  <c:v>298.07692307692298</c:v>
                </c:pt>
                <c:pt idx="39">
                  <c:v>306.318681318681</c:v>
                </c:pt>
                <c:pt idx="40">
                  <c:v>315.24725274725199</c:v>
                </c:pt>
                <c:pt idx="41">
                  <c:v>322.11538461538402</c:v>
                </c:pt>
                <c:pt idx="42">
                  <c:v>331.04395604395597</c:v>
                </c:pt>
                <c:pt idx="43">
                  <c:v>338.59890109890102</c:v>
                </c:pt>
                <c:pt idx="44">
                  <c:v>346.15384615384602</c:v>
                </c:pt>
                <c:pt idx="45">
                  <c:v>355.08241758241701</c:v>
                </c:pt>
                <c:pt idx="46">
                  <c:v>361.95054945054898</c:v>
                </c:pt>
                <c:pt idx="47">
                  <c:v>370.87912087912002</c:v>
                </c:pt>
                <c:pt idx="48">
                  <c:v>379.80769230769198</c:v>
                </c:pt>
                <c:pt idx="49">
                  <c:v>388.73626373626303</c:v>
                </c:pt>
                <c:pt idx="50">
                  <c:v>397.66483516483498</c:v>
                </c:pt>
                <c:pt idx="51">
                  <c:v>406.59340659340597</c:v>
                </c:pt>
                <c:pt idx="52">
                  <c:v>416.89560439560398</c:v>
                </c:pt>
                <c:pt idx="53">
                  <c:v>426.510989010988</c:v>
                </c:pt>
                <c:pt idx="54">
                  <c:v>435.43956043956001</c:v>
                </c:pt>
                <c:pt idx="55">
                  <c:v>443.68131868131798</c:v>
                </c:pt>
                <c:pt idx="56">
                  <c:v>453.29670329670301</c:v>
                </c:pt>
                <c:pt idx="57">
                  <c:v>462.91208791208697</c:v>
                </c:pt>
                <c:pt idx="58">
                  <c:v>471.84065934065899</c:v>
                </c:pt>
                <c:pt idx="59">
                  <c:v>481.456043956043</c:v>
                </c:pt>
                <c:pt idx="60">
                  <c:v>493.818681318681</c:v>
                </c:pt>
                <c:pt idx="61">
                  <c:v>504.12087912087901</c:v>
                </c:pt>
                <c:pt idx="62">
                  <c:v>515.79670329670296</c:v>
                </c:pt>
                <c:pt idx="63">
                  <c:v>526.09890109890102</c:v>
                </c:pt>
                <c:pt idx="64">
                  <c:v>535.71428571428498</c:v>
                </c:pt>
                <c:pt idx="65">
                  <c:v>545.32967032966997</c:v>
                </c:pt>
                <c:pt idx="66">
                  <c:v>554.25824175824096</c:v>
                </c:pt>
                <c:pt idx="67">
                  <c:v>558.37912087912002</c:v>
                </c:pt>
              </c:numCache>
            </c:numRef>
          </c:xVal>
          <c:yVal>
            <c:numRef>
              <c:f>epding_restgood!$B$3:$B$70</c:f>
              <c:numCache>
                <c:formatCode>General</c:formatCode>
                <c:ptCount val="68"/>
                <c:pt idx="0">
                  <c:v>100.203106142412</c:v>
                </c:pt>
                <c:pt idx="1">
                  <c:v>99.987534142158395</c:v>
                </c:pt>
                <c:pt idx="2">
                  <c:v>99.699707806644199</c:v>
                </c:pt>
                <c:pt idx="3">
                  <c:v>99.412079972051004</c:v>
                </c:pt>
                <c:pt idx="4">
                  <c:v>99.1968057231785</c:v>
                </c:pt>
                <c:pt idx="5">
                  <c:v>98.981531474305996</c:v>
                </c:pt>
                <c:pt idx="6">
                  <c:v>98.549394969192605</c:v>
                </c:pt>
                <c:pt idx="7">
                  <c:v>98.189413548878804</c:v>
                </c:pt>
                <c:pt idx="8">
                  <c:v>97.829134377183493</c:v>
                </c:pt>
                <c:pt idx="9">
                  <c:v>97.613264625547799</c:v>
                </c:pt>
                <c:pt idx="10">
                  <c:v>97.108774534713802</c:v>
                </c:pt>
                <c:pt idx="11">
                  <c:v>96.603986692498196</c:v>
                </c:pt>
                <c:pt idx="12">
                  <c:v>96.171552436003296</c:v>
                </c:pt>
                <c:pt idx="13">
                  <c:v>95.666566092866603</c:v>
                </c:pt>
                <c:pt idx="14">
                  <c:v>95.089623165851407</c:v>
                </c:pt>
                <c:pt idx="15">
                  <c:v>94.656990408435405</c:v>
                </c:pt>
                <c:pt idx="16">
                  <c:v>94.079848980499193</c:v>
                </c:pt>
                <c:pt idx="17">
                  <c:v>93.719569808803897</c:v>
                </c:pt>
                <c:pt idx="18">
                  <c:v>93.142329130407106</c:v>
                </c:pt>
                <c:pt idx="19">
                  <c:v>92.709994124372699</c:v>
                </c:pt>
                <c:pt idx="20">
                  <c:v>92.132951946896995</c:v>
                </c:pt>
                <c:pt idx="21">
                  <c:v>91.772573524741105</c:v>
                </c:pt>
                <c:pt idx="22">
                  <c:v>91.3404370196277</c:v>
                </c:pt>
                <c:pt idx="23">
                  <c:v>90.763494092612504</c:v>
                </c:pt>
                <c:pt idx="24">
                  <c:v>90.403413421838195</c:v>
                </c:pt>
                <c:pt idx="25">
                  <c:v>89.898824080543704</c:v>
                </c:pt>
                <c:pt idx="26">
                  <c:v>89.321881153528494</c:v>
                </c:pt>
                <c:pt idx="27">
                  <c:v>89.034054818014297</c:v>
                </c:pt>
                <c:pt idx="28">
                  <c:v>88.601422060598296</c:v>
                </c:pt>
                <c:pt idx="29">
                  <c:v>87.952423299244103</c:v>
                </c:pt>
                <c:pt idx="30">
                  <c:v>87.447635457028497</c:v>
                </c:pt>
                <c:pt idx="31">
                  <c:v>86.870990281394896</c:v>
                </c:pt>
                <c:pt idx="32">
                  <c:v>86.293848853458599</c:v>
                </c:pt>
                <c:pt idx="33">
                  <c:v>85.789061011243007</c:v>
                </c:pt>
                <c:pt idx="34">
                  <c:v>85.356626754748106</c:v>
                </c:pt>
                <c:pt idx="35">
                  <c:v>84.851739662072006</c:v>
                </c:pt>
                <c:pt idx="36">
                  <c:v>84.274796735056796</c:v>
                </c:pt>
                <c:pt idx="37">
                  <c:v>83.625698723241996</c:v>
                </c:pt>
                <c:pt idx="38">
                  <c:v>82.976501460966702</c:v>
                </c:pt>
                <c:pt idx="39">
                  <c:v>82.327403449152001</c:v>
                </c:pt>
                <c:pt idx="40">
                  <c:v>81.678404687797695</c:v>
                </c:pt>
                <c:pt idx="41">
                  <c:v>81.029108175061907</c:v>
                </c:pt>
                <c:pt idx="42">
                  <c:v>80.380109413707601</c:v>
                </c:pt>
                <c:pt idx="43">
                  <c:v>79.586403480912097</c:v>
                </c:pt>
                <c:pt idx="44">
                  <c:v>78.792697548116607</c:v>
                </c:pt>
                <c:pt idx="45">
                  <c:v>77.999190116242104</c:v>
                </c:pt>
                <c:pt idx="46">
                  <c:v>77.205384932985993</c:v>
                </c:pt>
                <c:pt idx="47">
                  <c:v>76.700894842151996</c:v>
                </c:pt>
                <c:pt idx="48">
                  <c:v>75.835133075017396</c:v>
                </c:pt>
                <c:pt idx="49">
                  <c:v>75.041625643142893</c:v>
                </c:pt>
                <c:pt idx="50">
                  <c:v>74.320372546528603</c:v>
                </c:pt>
                <c:pt idx="51">
                  <c:v>73.5268651146541</c:v>
                </c:pt>
                <c:pt idx="52">
                  <c:v>72.805810518960797</c:v>
                </c:pt>
                <c:pt idx="53">
                  <c:v>72.229165343327196</c:v>
                </c:pt>
                <c:pt idx="54">
                  <c:v>71.580166581972904</c:v>
                </c:pt>
                <c:pt idx="55">
                  <c:v>71.075577240678399</c:v>
                </c:pt>
                <c:pt idx="56">
                  <c:v>70.571186400304896</c:v>
                </c:pt>
                <c:pt idx="57">
                  <c:v>70.211304230451603</c:v>
                </c:pt>
                <c:pt idx="58">
                  <c:v>69.779068474877704</c:v>
                </c:pt>
                <c:pt idx="59">
                  <c:v>69.491440640284495</c:v>
                </c:pt>
                <c:pt idx="60">
                  <c:v>69.059701137013207</c:v>
                </c:pt>
                <c:pt idx="61">
                  <c:v>68.627663882360395</c:v>
                </c:pt>
                <c:pt idx="62">
                  <c:v>68.340333799148794</c:v>
                </c:pt>
                <c:pt idx="63">
                  <c:v>68.052805215016207</c:v>
                </c:pt>
                <c:pt idx="64">
                  <c:v>67.620668709902802</c:v>
                </c:pt>
                <c:pt idx="65">
                  <c:v>67.260786540049494</c:v>
                </c:pt>
                <c:pt idx="66">
                  <c:v>66.828550784475595</c:v>
                </c:pt>
                <c:pt idx="67">
                  <c:v>66.323365940417901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BC9-4542-A919-98D02C7F465A}"/>
            </c:ext>
          </c:extLst>
        </c:ser>
        <c:ser>
          <c:idx val="1"/>
          <c:order val="1"/>
          <c:tx>
            <c:v>2 day rest every 100 cycles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epding_restgood!$D$3:$D$78</c:f>
              <c:numCache>
                <c:formatCode>General</c:formatCode>
                <c:ptCount val="76"/>
                <c:pt idx="0">
                  <c:v>9.6153846153846096</c:v>
                </c:pt>
                <c:pt idx="1">
                  <c:v>22.6648351648351</c:v>
                </c:pt>
                <c:pt idx="2">
                  <c:v>35.027472527472497</c:v>
                </c:pt>
                <c:pt idx="3">
                  <c:v>50.824175824175697</c:v>
                </c:pt>
                <c:pt idx="4">
                  <c:v>63.873626373626301</c:v>
                </c:pt>
                <c:pt idx="5">
                  <c:v>75.549450549450498</c:v>
                </c:pt>
                <c:pt idx="6">
                  <c:v>84.4780219780219</c:v>
                </c:pt>
                <c:pt idx="7">
                  <c:v>95.467032967032907</c:v>
                </c:pt>
                <c:pt idx="8">
                  <c:v>105.08241758241699</c:v>
                </c:pt>
                <c:pt idx="9">
                  <c:v>115.384615384615</c:v>
                </c:pt>
                <c:pt idx="10">
                  <c:v>122.93956043956</c:v>
                </c:pt>
                <c:pt idx="11">
                  <c:v>131.181318681318</c:v>
                </c:pt>
                <c:pt idx="12">
                  <c:v>138.04945054945</c:v>
                </c:pt>
                <c:pt idx="13">
                  <c:v>144.230769230769</c:v>
                </c:pt>
                <c:pt idx="14">
                  <c:v>152.47252747252699</c:v>
                </c:pt>
                <c:pt idx="15">
                  <c:v>162.774725274725</c:v>
                </c:pt>
                <c:pt idx="16">
                  <c:v>171.70329670329599</c:v>
                </c:pt>
                <c:pt idx="17">
                  <c:v>181.318681318681</c:v>
                </c:pt>
                <c:pt idx="18">
                  <c:v>190.93406593406499</c:v>
                </c:pt>
                <c:pt idx="19">
                  <c:v>201.236263736263</c:v>
                </c:pt>
                <c:pt idx="20">
                  <c:v>206.043956043956</c:v>
                </c:pt>
                <c:pt idx="21">
                  <c:v>200.54945054945</c:v>
                </c:pt>
                <c:pt idx="22">
                  <c:v>213.598901098901</c:v>
                </c:pt>
                <c:pt idx="23">
                  <c:v>222.52747252747201</c:v>
                </c:pt>
                <c:pt idx="24">
                  <c:v>232.142857142857</c:v>
                </c:pt>
                <c:pt idx="25">
                  <c:v>239.69780219780199</c:v>
                </c:pt>
                <c:pt idx="26">
                  <c:v>247.93956043956001</c:v>
                </c:pt>
                <c:pt idx="27">
                  <c:v>256.18131868131798</c:v>
                </c:pt>
                <c:pt idx="28">
                  <c:v>263.04945054945</c:v>
                </c:pt>
                <c:pt idx="29">
                  <c:v>272.66483516483498</c:v>
                </c:pt>
                <c:pt idx="30">
                  <c:v>281.59340659340597</c:v>
                </c:pt>
                <c:pt idx="31">
                  <c:v>293.26923076922998</c:v>
                </c:pt>
                <c:pt idx="32">
                  <c:v>301.510989010988</c:v>
                </c:pt>
                <c:pt idx="33">
                  <c:v>301.510989010988</c:v>
                </c:pt>
                <c:pt idx="34">
                  <c:v>308.37912087912002</c:v>
                </c:pt>
                <c:pt idx="35">
                  <c:v>315.24725274725199</c:v>
                </c:pt>
                <c:pt idx="36">
                  <c:v>322.11538461538402</c:v>
                </c:pt>
                <c:pt idx="37">
                  <c:v>327.60989010988999</c:v>
                </c:pt>
                <c:pt idx="38">
                  <c:v>333.10439560439499</c:v>
                </c:pt>
                <c:pt idx="39">
                  <c:v>340.65934065933999</c:v>
                </c:pt>
                <c:pt idx="40">
                  <c:v>350.961538461538</c:v>
                </c:pt>
                <c:pt idx="41">
                  <c:v>358.51648351648299</c:v>
                </c:pt>
                <c:pt idx="42">
                  <c:v>366.75824175824101</c:v>
                </c:pt>
                <c:pt idx="43">
                  <c:v>374.31318681318601</c:v>
                </c:pt>
                <c:pt idx="44">
                  <c:v>381.18131868131798</c:v>
                </c:pt>
                <c:pt idx="45">
                  <c:v>388.04945054945</c:v>
                </c:pt>
                <c:pt idx="46">
                  <c:v>395.60439560439499</c:v>
                </c:pt>
                <c:pt idx="47">
                  <c:v>401.09890109890102</c:v>
                </c:pt>
                <c:pt idx="48">
                  <c:v>403.15934065933999</c:v>
                </c:pt>
                <c:pt idx="49">
                  <c:v>408.65384615384602</c:v>
                </c:pt>
                <c:pt idx="50">
                  <c:v>413.461538461538</c:v>
                </c:pt>
                <c:pt idx="51">
                  <c:v>418.26923076922998</c:v>
                </c:pt>
                <c:pt idx="52">
                  <c:v>425.137362637362</c:v>
                </c:pt>
                <c:pt idx="53">
                  <c:v>434.75274725274699</c:v>
                </c:pt>
                <c:pt idx="54">
                  <c:v>440.24725274725199</c:v>
                </c:pt>
                <c:pt idx="55">
                  <c:v>445.74175824175802</c:v>
                </c:pt>
                <c:pt idx="56">
                  <c:v>452.60989010988999</c:v>
                </c:pt>
                <c:pt idx="57">
                  <c:v>459.47802197802099</c:v>
                </c:pt>
                <c:pt idx="58">
                  <c:v>469.09340659340597</c:v>
                </c:pt>
                <c:pt idx="59">
                  <c:v>476.64835164835102</c:v>
                </c:pt>
                <c:pt idx="60">
                  <c:v>482.82967032967002</c:v>
                </c:pt>
                <c:pt idx="61">
                  <c:v>490.38461538461502</c:v>
                </c:pt>
                <c:pt idx="62">
                  <c:v>499.31318681318601</c:v>
                </c:pt>
                <c:pt idx="63">
                  <c:v>500.68681318681303</c:v>
                </c:pt>
                <c:pt idx="64">
                  <c:v>504.80769230769198</c:v>
                </c:pt>
                <c:pt idx="65">
                  <c:v>508.24175824175802</c:v>
                </c:pt>
                <c:pt idx="66">
                  <c:v>512.36263736263697</c:v>
                </c:pt>
                <c:pt idx="67">
                  <c:v>519.23076923076906</c:v>
                </c:pt>
                <c:pt idx="68">
                  <c:v>528.15934065934005</c:v>
                </c:pt>
                <c:pt idx="69">
                  <c:v>536.40109890109795</c:v>
                </c:pt>
                <c:pt idx="70">
                  <c:v>544.642857142857</c:v>
                </c:pt>
                <c:pt idx="71">
                  <c:v>552.19780219780205</c:v>
                </c:pt>
                <c:pt idx="72">
                  <c:v>559.75274725274699</c:v>
                </c:pt>
                <c:pt idx="73">
                  <c:v>567.99450549450501</c:v>
                </c:pt>
                <c:pt idx="74">
                  <c:v>578.98351648351604</c:v>
                </c:pt>
                <c:pt idx="75">
                  <c:v>587.22527472527395</c:v>
                </c:pt>
              </c:numCache>
            </c:numRef>
          </c:xVal>
          <c:yVal>
            <c:numRef>
              <c:f>epding_restgood!$E$3:$E$78</c:f>
              <c:numCache>
                <c:formatCode>General</c:formatCode>
                <c:ptCount val="76"/>
                <c:pt idx="0">
                  <c:v>99.770076383154404</c:v>
                </c:pt>
                <c:pt idx="1">
                  <c:v>99.410690465603693</c:v>
                </c:pt>
                <c:pt idx="2">
                  <c:v>99.195713968112798</c:v>
                </c:pt>
                <c:pt idx="3">
                  <c:v>98.908979387664303</c:v>
                </c:pt>
                <c:pt idx="4">
                  <c:v>98.405084799593396</c:v>
                </c:pt>
                <c:pt idx="5">
                  <c:v>98.117754716381796</c:v>
                </c:pt>
                <c:pt idx="6">
                  <c:v>97.613264625547799</c:v>
                </c:pt>
                <c:pt idx="7">
                  <c:v>96.820054945054906</c:v>
                </c:pt>
                <c:pt idx="8">
                  <c:v>96.243409769421305</c:v>
                </c:pt>
                <c:pt idx="9">
                  <c:v>95.883626850028506</c:v>
                </c:pt>
                <c:pt idx="10">
                  <c:v>95.1621752524931</c:v>
                </c:pt>
                <c:pt idx="11">
                  <c:v>94.657585911198595</c:v>
                </c:pt>
                <c:pt idx="12">
                  <c:v>94.225052404243101</c:v>
                </c:pt>
                <c:pt idx="13">
                  <c:v>93.575656641046805</c:v>
                </c:pt>
                <c:pt idx="14">
                  <c:v>92.926558629232005</c:v>
                </c:pt>
                <c:pt idx="15">
                  <c:v>92.2777583687988</c:v>
                </c:pt>
                <c:pt idx="16">
                  <c:v>91.628759607444493</c:v>
                </c:pt>
                <c:pt idx="17">
                  <c:v>91.052114431810907</c:v>
                </c:pt>
                <c:pt idx="18">
                  <c:v>90.475469256177306</c:v>
                </c:pt>
                <c:pt idx="19">
                  <c:v>90.115686336784506</c:v>
                </c:pt>
                <c:pt idx="20">
                  <c:v>90.549907101568905</c:v>
                </c:pt>
                <c:pt idx="21">
                  <c:v>91.199402115225794</c:v>
                </c:pt>
                <c:pt idx="22">
                  <c:v>90.189727180334103</c:v>
                </c:pt>
                <c:pt idx="23">
                  <c:v>89.757491424760204</c:v>
                </c:pt>
                <c:pt idx="24">
                  <c:v>88.964083243346195</c:v>
                </c:pt>
                <c:pt idx="25">
                  <c:v>88.387140316330999</c:v>
                </c:pt>
                <c:pt idx="26">
                  <c:v>88.099313980816802</c:v>
                </c:pt>
                <c:pt idx="27">
                  <c:v>87.666978974782396</c:v>
                </c:pt>
                <c:pt idx="28">
                  <c:v>87.234445467826902</c:v>
                </c:pt>
                <c:pt idx="29">
                  <c:v>86.802308962713496</c:v>
                </c:pt>
                <c:pt idx="30">
                  <c:v>86.225564536619402</c:v>
                </c:pt>
                <c:pt idx="31">
                  <c:v>85.793725782887606</c:v>
                </c:pt>
                <c:pt idx="32">
                  <c:v>85.433645112113297</c:v>
                </c:pt>
                <c:pt idx="33">
                  <c:v>86.372951470494797</c:v>
                </c:pt>
                <c:pt idx="34">
                  <c:v>85.362383281458406</c:v>
                </c:pt>
                <c:pt idx="35">
                  <c:v>84.929849774502898</c:v>
                </c:pt>
                <c:pt idx="36">
                  <c:v>84.352807597027194</c:v>
                </c:pt>
                <c:pt idx="37">
                  <c:v>83.920075589150699</c:v>
                </c:pt>
                <c:pt idx="38">
                  <c:v>83.342834910753893</c:v>
                </c:pt>
                <c:pt idx="39">
                  <c:v>82.765891983738797</c:v>
                </c:pt>
                <c:pt idx="40">
                  <c:v>81.972583052785296</c:v>
                </c:pt>
                <c:pt idx="41">
                  <c:v>81.3956401257701</c:v>
                </c:pt>
                <c:pt idx="42">
                  <c:v>80.602033443435104</c:v>
                </c:pt>
                <c:pt idx="43">
                  <c:v>79.736073175379502</c:v>
                </c:pt>
                <c:pt idx="44">
                  <c:v>79.159030997903798</c:v>
                </c:pt>
                <c:pt idx="45">
                  <c:v>78.509734485167996</c:v>
                </c:pt>
                <c:pt idx="46">
                  <c:v>77.788282887632505</c:v>
                </c:pt>
                <c:pt idx="47">
                  <c:v>79.739943943339895</c:v>
                </c:pt>
                <c:pt idx="48">
                  <c:v>78.9454440068601</c:v>
                </c:pt>
                <c:pt idx="49">
                  <c:v>78.223694657943199</c:v>
                </c:pt>
                <c:pt idx="50">
                  <c:v>77.285083052785296</c:v>
                </c:pt>
                <c:pt idx="51">
                  <c:v>76.707743123928097</c:v>
                </c:pt>
                <c:pt idx="52">
                  <c:v>75.986192275932098</c:v>
                </c:pt>
                <c:pt idx="53">
                  <c:v>75.409547100298497</c:v>
                </c:pt>
                <c:pt idx="54">
                  <c:v>74.471034745601202</c:v>
                </c:pt>
                <c:pt idx="55">
                  <c:v>73.821539731944299</c:v>
                </c:pt>
                <c:pt idx="56">
                  <c:v>73.389006224988805</c:v>
                </c:pt>
                <c:pt idx="57">
                  <c:v>72.956472718033396</c:v>
                </c:pt>
                <c:pt idx="58">
                  <c:v>72.307573207139598</c:v>
                </c:pt>
                <c:pt idx="59">
                  <c:v>71.730630280124501</c:v>
                </c:pt>
                <c:pt idx="60">
                  <c:v>71.153488852188204</c:v>
                </c:pt>
                <c:pt idx="61">
                  <c:v>70.793308930953401</c:v>
                </c:pt>
                <c:pt idx="62">
                  <c:v>70.361073175379502</c:v>
                </c:pt>
                <c:pt idx="63">
                  <c:v>73.034682080924796</c:v>
                </c:pt>
                <c:pt idx="64">
                  <c:v>72.384988566346905</c:v>
                </c:pt>
                <c:pt idx="65">
                  <c:v>71.807450136568605</c:v>
                </c:pt>
                <c:pt idx="66">
                  <c:v>71.085502286730602</c:v>
                </c:pt>
                <c:pt idx="67">
                  <c:v>70.508460109254898</c:v>
                </c:pt>
                <c:pt idx="68">
                  <c:v>69.787207012640494</c:v>
                </c:pt>
                <c:pt idx="69">
                  <c:v>69.282617671346003</c:v>
                </c:pt>
                <c:pt idx="70">
                  <c:v>68.705773994791301</c:v>
                </c:pt>
                <c:pt idx="71">
                  <c:v>68.490102744076694</c:v>
                </c:pt>
                <c:pt idx="72">
                  <c:v>68.202177158102003</c:v>
                </c:pt>
                <c:pt idx="73">
                  <c:v>68.058859493108002</c:v>
                </c:pt>
                <c:pt idx="74">
                  <c:v>67.915938829956104</c:v>
                </c:pt>
                <c:pt idx="75">
                  <c:v>67.628112494441893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3BC9-4542-A919-98D02C7F465A}"/>
            </c:ext>
          </c:extLst>
        </c:ser>
        <c:ser>
          <c:idx val="2"/>
          <c:order val="2"/>
          <c:tx>
            <c:v>2 day rest every 50 cycles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epding_restgood!$G$3:$G$88</c:f>
              <c:numCache>
                <c:formatCode>General</c:formatCode>
                <c:ptCount val="86"/>
                <c:pt idx="0">
                  <c:v>17.857142857142801</c:v>
                </c:pt>
                <c:pt idx="1">
                  <c:v>30.906593406593402</c:v>
                </c:pt>
                <c:pt idx="2">
                  <c:v>41.208791208791098</c:v>
                </c:pt>
                <c:pt idx="3">
                  <c:v>54.258241758241702</c:v>
                </c:pt>
                <c:pt idx="4">
                  <c:v>65.934065934065899</c:v>
                </c:pt>
                <c:pt idx="5">
                  <c:v>79.670329670329593</c:v>
                </c:pt>
                <c:pt idx="6">
                  <c:v>94.093406593406499</c:v>
                </c:pt>
                <c:pt idx="7">
                  <c:v>106.456043956043</c:v>
                </c:pt>
                <c:pt idx="8">
                  <c:v>119.505494505494</c:v>
                </c:pt>
                <c:pt idx="9">
                  <c:v>128.43406593406499</c:v>
                </c:pt>
                <c:pt idx="10">
                  <c:v>102.33516483516399</c:v>
                </c:pt>
                <c:pt idx="11">
                  <c:v>138.04945054945</c:v>
                </c:pt>
                <c:pt idx="12">
                  <c:v>148.35164835164801</c:v>
                </c:pt>
                <c:pt idx="13">
                  <c:v>158.65384615384599</c:v>
                </c:pt>
                <c:pt idx="14">
                  <c:v>150.412087912087</c:v>
                </c:pt>
                <c:pt idx="15">
                  <c:v>164.148351648351</c:v>
                </c:pt>
                <c:pt idx="16">
                  <c:v>171.70329670329599</c:v>
                </c:pt>
                <c:pt idx="17">
                  <c:v>179.94505494505401</c:v>
                </c:pt>
                <c:pt idx="18">
                  <c:v>189.56043956043899</c:v>
                </c:pt>
                <c:pt idx="19">
                  <c:v>198.48901098901001</c:v>
                </c:pt>
                <c:pt idx="20">
                  <c:v>201.923076923076</c:v>
                </c:pt>
                <c:pt idx="21">
                  <c:v>206.730769230769</c:v>
                </c:pt>
                <c:pt idx="22">
                  <c:v>216.34615384615299</c:v>
                </c:pt>
                <c:pt idx="23">
                  <c:v>225.961538461538</c:v>
                </c:pt>
                <c:pt idx="24">
                  <c:v>234.89010989010899</c:v>
                </c:pt>
                <c:pt idx="25">
                  <c:v>241.75824175824101</c:v>
                </c:pt>
                <c:pt idx="26">
                  <c:v>250.686813186813</c:v>
                </c:pt>
                <c:pt idx="27">
                  <c:v>259.61538461538402</c:v>
                </c:pt>
                <c:pt idx="28">
                  <c:v>266.48351648351598</c:v>
                </c:pt>
                <c:pt idx="29">
                  <c:v>275.41208791208697</c:v>
                </c:pt>
                <c:pt idx="30">
                  <c:v>282.96703296703203</c:v>
                </c:pt>
                <c:pt idx="31">
                  <c:v>292.58241758241701</c:v>
                </c:pt>
                <c:pt idx="32">
                  <c:v>301.510989010988</c:v>
                </c:pt>
                <c:pt idx="33">
                  <c:v>300.137362637362</c:v>
                </c:pt>
                <c:pt idx="34">
                  <c:v>308.37912087912002</c:v>
                </c:pt>
                <c:pt idx="35">
                  <c:v>317.30769230769198</c:v>
                </c:pt>
                <c:pt idx="36">
                  <c:v>325.54945054945</c:v>
                </c:pt>
                <c:pt idx="37">
                  <c:v>333.79120879120802</c:v>
                </c:pt>
                <c:pt idx="38">
                  <c:v>342.03296703296598</c:v>
                </c:pt>
                <c:pt idx="39">
                  <c:v>351.64835164835102</c:v>
                </c:pt>
                <c:pt idx="40">
                  <c:v>349.58791208791098</c:v>
                </c:pt>
                <c:pt idx="41">
                  <c:v>359.20329670329602</c:v>
                </c:pt>
                <c:pt idx="42">
                  <c:v>368.818681318681</c:v>
                </c:pt>
                <c:pt idx="43">
                  <c:v>379.12087912087901</c:v>
                </c:pt>
                <c:pt idx="44">
                  <c:v>388.04945054945</c:v>
                </c:pt>
                <c:pt idx="45">
                  <c:v>395.60439560439499</c:v>
                </c:pt>
                <c:pt idx="46">
                  <c:v>403.15934065933999</c:v>
                </c:pt>
                <c:pt idx="47">
                  <c:v>401.09890109890102</c:v>
                </c:pt>
                <c:pt idx="48">
                  <c:v>412.08791208791098</c:v>
                </c:pt>
                <c:pt idx="49">
                  <c:v>418.956043956043</c:v>
                </c:pt>
                <c:pt idx="50">
                  <c:v>427.19780219780199</c:v>
                </c:pt>
                <c:pt idx="51">
                  <c:v>434.75274725274699</c:v>
                </c:pt>
                <c:pt idx="52">
                  <c:v>441.62087912087901</c:v>
                </c:pt>
                <c:pt idx="53">
                  <c:v>450.54945054945</c:v>
                </c:pt>
                <c:pt idx="54">
                  <c:v>449.86263736263697</c:v>
                </c:pt>
                <c:pt idx="55">
                  <c:v>458.79120879120802</c:v>
                </c:pt>
                <c:pt idx="56">
                  <c:v>467.71978021977998</c:v>
                </c:pt>
                <c:pt idx="57">
                  <c:v>476.64835164835102</c:v>
                </c:pt>
                <c:pt idx="58">
                  <c:v>484.20329670329602</c:v>
                </c:pt>
                <c:pt idx="59">
                  <c:v>491.75824175824101</c:v>
                </c:pt>
                <c:pt idx="60">
                  <c:v>498.62637362637298</c:v>
                </c:pt>
                <c:pt idx="61">
                  <c:v>498.62637362637298</c:v>
                </c:pt>
                <c:pt idx="62">
                  <c:v>505.49450549450501</c:v>
                </c:pt>
                <c:pt idx="63">
                  <c:v>510.30219780219699</c:v>
                </c:pt>
                <c:pt idx="64">
                  <c:v>517.85714285714198</c:v>
                </c:pt>
                <c:pt idx="65">
                  <c:v>523.35164835164801</c:v>
                </c:pt>
                <c:pt idx="66">
                  <c:v>530.21978021977998</c:v>
                </c:pt>
                <c:pt idx="67">
                  <c:v>537.08791208791195</c:v>
                </c:pt>
                <c:pt idx="68">
                  <c:v>542.58241758241695</c:v>
                </c:pt>
                <c:pt idx="69">
                  <c:v>550.82417582417497</c:v>
                </c:pt>
                <c:pt idx="70">
                  <c:v>552.88461538461502</c:v>
                </c:pt>
                <c:pt idx="71">
                  <c:v>557.69230769230705</c:v>
                </c:pt>
                <c:pt idx="72">
                  <c:v>564.56043956043902</c:v>
                </c:pt>
                <c:pt idx="73">
                  <c:v>573.48901098901001</c:v>
                </c:pt>
                <c:pt idx="74">
                  <c:v>581.73076923076906</c:v>
                </c:pt>
                <c:pt idx="75">
                  <c:v>587.91208791208703</c:v>
                </c:pt>
                <c:pt idx="76">
                  <c:v>594.780219780219</c:v>
                </c:pt>
                <c:pt idx="77">
                  <c:v>600.961538461538</c:v>
                </c:pt>
                <c:pt idx="78">
                  <c:v>603.02197802197702</c:v>
                </c:pt>
                <c:pt idx="79">
                  <c:v>606.456043956043</c:v>
                </c:pt>
                <c:pt idx="80">
                  <c:v>611.95054945054903</c:v>
                </c:pt>
                <c:pt idx="81">
                  <c:v>618.818681318681</c:v>
                </c:pt>
                <c:pt idx="82">
                  <c:v>624.99999999999898</c:v>
                </c:pt>
                <c:pt idx="83">
                  <c:v>631.18131868131798</c:v>
                </c:pt>
                <c:pt idx="84">
                  <c:v>638.73626373626303</c:v>
                </c:pt>
                <c:pt idx="85">
                  <c:v>647.66483516483504</c:v>
                </c:pt>
              </c:numCache>
            </c:numRef>
          </c:xVal>
          <c:yVal>
            <c:numRef>
              <c:f>epding_restgood!$H$3:$H$88</c:f>
              <c:numCache>
                <c:formatCode>General</c:formatCode>
                <c:ptCount val="86"/>
                <c:pt idx="0">
                  <c:v>99.337741377119897</c:v>
                </c:pt>
                <c:pt idx="1">
                  <c:v>99.122864130089496</c:v>
                </c:pt>
                <c:pt idx="2">
                  <c:v>98.907589881217007</c:v>
                </c:pt>
                <c:pt idx="3">
                  <c:v>98.548203963666296</c:v>
                </c:pt>
                <c:pt idx="4">
                  <c:v>98.405382550975006</c:v>
                </c:pt>
                <c:pt idx="5">
                  <c:v>97.829332878104495</c:v>
                </c:pt>
                <c:pt idx="6">
                  <c:v>97.4701454614749</c:v>
                </c:pt>
                <c:pt idx="7">
                  <c:v>97.255168963983905</c:v>
                </c:pt>
                <c:pt idx="8">
                  <c:v>96.751274375913098</c:v>
                </c:pt>
                <c:pt idx="9">
                  <c:v>96.463547290859395</c:v>
                </c:pt>
                <c:pt idx="10">
                  <c:v>97.832608143301698</c:v>
                </c:pt>
                <c:pt idx="11">
                  <c:v>96.1759194562662</c:v>
                </c:pt>
                <c:pt idx="12">
                  <c:v>95.743882201613403</c:v>
                </c:pt>
                <c:pt idx="13">
                  <c:v>95.962133964301501</c:v>
                </c:pt>
                <c:pt idx="14">
                  <c:v>96.322214635075895</c:v>
                </c:pt>
                <c:pt idx="15">
                  <c:v>95.818419297465496</c:v>
                </c:pt>
                <c:pt idx="16">
                  <c:v>95.530493711490806</c:v>
                </c:pt>
                <c:pt idx="17">
                  <c:v>95.242667375976595</c:v>
                </c:pt>
                <c:pt idx="18">
                  <c:v>95.027293876643498</c:v>
                </c:pt>
                <c:pt idx="19">
                  <c:v>94.811821126850006</c:v>
                </c:pt>
                <c:pt idx="20">
                  <c:v>95.245843390713304</c:v>
                </c:pt>
                <c:pt idx="21">
                  <c:v>94.523994791335795</c:v>
                </c:pt>
                <c:pt idx="22">
                  <c:v>94.164112621482502</c:v>
                </c:pt>
                <c:pt idx="23">
                  <c:v>93.948739122149505</c:v>
                </c:pt>
                <c:pt idx="24">
                  <c:v>93.733266372355899</c:v>
                </c:pt>
                <c:pt idx="25">
                  <c:v>93.372987200660603</c:v>
                </c:pt>
                <c:pt idx="26">
                  <c:v>93.229768786127096</c:v>
                </c:pt>
                <c:pt idx="27">
                  <c:v>93.086550371593702</c:v>
                </c:pt>
                <c:pt idx="28">
                  <c:v>92.870779870418502</c:v>
                </c:pt>
                <c:pt idx="29">
                  <c:v>92.727561455885095</c:v>
                </c:pt>
                <c:pt idx="30">
                  <c:v>92.222872864129997</c:v>
                </c:pt>
                <c:pt idx="31">
                  <c:v>91.935245029536901</c:v>
                </c:pt>
                <c:pt idx="32">
                  <c:v>91.719772279743296</c:v>
                </c:pt>
                <c:pt idx="33">
                  <c:v>92.225354125643094</c:v>
                </c:pt>
                <c:pt idx="34">
                  <c:v>91.504001778568195</c:v>
                </c:pt>
                <c:pt idx="35">
                  <c:v>91.144020358254394</c:v>
                </c:pt>
                <c:pt idx="36">
                  <c:v>90.928448358000296</c:v>
                </c:pt>
                <c:pt idx="37">
                  <c:v>90.496113351965903</c:v>
                </c:pt>
                <c:pt idx="38">
                  <c:v>90.208287016451706</c:v>
                </c:pt>
                <c:pt idx="39">
                  <c:v>89.992913517118694</c:v>
                </c:pt>
                <c:pt idx="40">
                  <c:v>90.642904783078194</c:v>
                </c:pt>
                <c:pt idx="41">
                  <c:v>89.632733595883806</c:v>
                </c:pt>
                <c:pt idx="42">
                  <c:v>89.345105761290696</c:v>
                </c:pt>
                <c:pt idx="43">
                  <c:v>88.985322841897897</c:v>
                </c:pt>
                <c:pt idx="44">
                  <c:v>88.697595756844294</c:v>
                </c:pt>
                <c:pt idx="45">
                  <c:v>88.409670170869504</c:v>
                </c:pt>
                <c:pt idx="46">
                  <c:v>88.193998920154897</c:v>
                </c:pt>
                <c:pt idx="47">
                  <c:v>88.916244521374495</c:v>
                </c:pt>
                <c:pt idx="48">
                  <c:v>87.906271835101293</c:v>
                </c:pt>
                <c:pt idx="49">
                  <c:v>87.690501333926093</c:v>
                </c:pt>
                <c:pt idx="50">
                  <c:v>87.258166327891701</c:v>
                </c:pt>
                <c:pt idx="51">
                  <c:v>86.897986406656898</c:v>
                </c:pt>
                <c:pt idx="52">
                  <c:v>86.465452899701404</c:v>
                </c:pt>
                <c:pt idx="53">
                  <c:v>86.322234485167996</c:v>
                </c:pt>
                <c:pt idx="54">
                  <c:v>86.9001699167884</c:v>
                </c:pt>
                <c:pt idx="55">
                  <c:v>86.178916820173995</c:v>
                </c:pt>
                <c:pt idx="56">
                  <c:v>85.602172394079901</c:v>
                </c:pt>
                <c:pt idx="57">
                  <c:v>85.025427967985706</c:v>
                </c:pt>
                <c:pt idx="58">
                  <c:v>84.592993711490806</c:v>
                </c:pt>
                <c:pt idx="59">
                  <c:v>84.160559454995806</c:v>
                </c:pt>
                <c:pt idx="60">
                  <c:v>84.017043289080803</c:v>
                </c:pt>
                <c:pt idx="61">
                  <c:v>84.739586641681996</c:v>
                </c:pt>
                <c:pt idx="62">
                  <c:v>83.945781458425898</c:v>
                </c:pt>
                <c:pt idx="63">
                  <c:v>83.440695864828797</c:v>
                </c:pt>
                <c:pt idx="64">
                  <c:v>82.791498602553503</c:v>
                </c:pt>
                <c:pt idx="65">
                  <c:v>82.214257924156698</c:v>
                </c:pt>
                <c:pt idx="66">
                  <c:v>81.781724417201204</c:v>
                </c:pt>
                <c:pt idx="67">
                  <c:v>81.2046822397255</c:v>
                </c:pt>
                <c:pt idx="68">
                  <c:v>80.627441561328794</c:v>
                </c:pt>
                <c:pt idx="69">
                  <c:v>81.784701931016897</c:v>
                </c:pt>
                <c:pt idx="70">
                  <c:v>81.134710665057398</c:v>
                </c:pt>
                <c:pt idx="71">
                  <c:v>80.123844724639497</c:v>
                </c:pt>
                <c:pt idx="72">
                  <c:v>79.257785206123302</c:v>
                </c:pt>
                <c:pt idx="73">
                  <c:v>78.681040780029207</c:v>
                </c:pt>
                <c:pt idx="74">
                  <c:v>78.176451438734603</c:v>
                </c:pt>
                <c:pt idx="75">
                  <c:v>77.599310010798405</c:v>
                </c:pt>
                <c:pt idx="76">
                  <c:v>76.950013498062603</c:v>
                </c:pt>
                <c:pt idx="77">
                  <c:v>78.685010798450094</c:v>
                </c:pt>
                <c:pt idx="78">
                  <c:v>77.962765197230496</c:v>
                </c:pt>
                <c:pt idx="79">
                  <c:v>77.2407180969319</c:v>
                </c:pt>
                <c:pt idx="80">
                  <c:v>76.591223083275096</c:v>
                </c:pt>
                <c:pt idx="81">
                  <c:v>76.014180905799407</c:v>
                </c:pt>
                <c:pt idx="82">
                  <c:v>75.437039477863095</c:v>
                </c:pt>
                <c:pt idx="83">
                  <c:v>74.932152385186996</c:v>
                </c:pt>
                <c:pt idx="84">
                  <c:v>74.571972463952207</c:v>
                </c:pt>
                <c:pt idx="85">
                  <c:v>74.139736708378294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3BC9-4542-A919-98D02C7F46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2403656"/>
        <c:axId val="392402016"/>
      </c:scatterChart>
      <c:valAx>
        <c:axId val="39240365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Cycle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2402016"/>
        <c:crosses val="autoZero"/>
        <c:crossBetween val="midCat"/>
      </c:valAx>
      <c:valAx>
        <c:axId val="39240201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% Capacity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2403656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66944337146535926"/>
          <c:y val="0.52829415099432642"/>
          <c:w val="0.22942589723454379"/>
          <c:h val="0.1640351490405246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0426451410554813"/>
          <c:y val="0.12017819447087896"/>
          <c:w val="0.85901533534723251"/>
          <c:h val="0.74566772920686064"/>
        </c:manualLayout>
      </c:layout>
      <c:scatterChart>
        <c:scatterStyle val="smoothMarker"/>
        <c:varyColors val="0"/>
        <c:ser>
          <c:idx val="0"/>
          <c:order val="0"/>
          <c:tx>
            <c:v>No rest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epding_restgood!$C$3:$C$70</c:f>
              <c:numCache>
                <c:formatCode>General</c:formatCode>
                <c:ptCount val="68"/>
                <c:pt idx="0">
                  <c:v>10.30219780219775</c:v>
                </c:pt>
                <c:pt idx="1">
                  <c:v>24.038461538461501</c:v>
                </c:pt>
                <c:pt idx="2">
                  <c:v>37.774725274725164</c:v>
                </c:pt>
                <c:pt idx="3">
                  <c:v>53.800366300366171</c:v>
                </c:pt>
                <c:pt idx="4">
                  <c:v>70.970695970695843</c:v>
                </c:pt>
                <c:pt idx="5">
                  <c:v>88.141025641025493</c:v>
                </c:pt>
                <c:pt idx="6">
                  <c:v>104.16666666666667</c:v>
                </c:pt>
                <c:pt idx="7">
                  <c:v>119.04761904761884</c:v>
                </c:pt>
                <c:pt idx="8">
                  <c:v>130.49450549450532</c:v>
                </c:pt>
                <c:pt idx="9">
                  <c:v>140.79670329670316</c:v>
                </c:pt>
                <c:pt idx="10">
                  <c:v>155.67765567765551</c:v>
                </c:pt>
                <c:pt idx="11">
                  <c:v>167.12454212454168</c:v>
                </c:pt>
                <c:pt idx="12">
                  <c:v>179.71611721611666</c:v>
                </c:pt>
                <c:pt idx="13">
                  <c:v>188.873626373625</c:v>
                </c:pt>
                <c:pt idx="14">
                  <c:v>201.46520146520001</c:v>
                </c:pt>
                <c:pt idx="15">
                  <c:v>211.7673992673983</c:v>
                </c:pt>
                <c:pt idx="16">
                  <c:v>222.06959706959665</c:v>
                </c:pt>
                <c:pt idx="17">
                  <c:v>233.51648351648331</c:v>
                </c:pt>
                <c:pt idx="18">
                  <c:v>242.67399267399165</c:v>
                </c:pt>
                <c:pt idx="19">
                  <c:v>256.41025641025499</c:v>
                </c:pt>
                <c:pt idx="20">
                  <c:v>267.8571428571417</c:v>
                </c:pt>
                <c:pt idx="21">
                  <c:v>278.15934065934005</c:v>
                </c:pt>
                <c:pt idx="22">
                  <c:v>294.18498168498002</c:v>
                </c:pt>
                <c:pt idx="23">
                  <c:v>306.77655677655662</c:v>
                </c:pt>
                <c:pt idx="24">
                  <c:v>320.51282051282004</c:v>
                </c:pt>
                <c:pt idx="25">
                  <c:v>334.24908424908335</c:v>
                </c:pt>
                <c:pt idx="26">
                  <c:v>346.84065934065831</c:v>
                </c:pt>
                <c:pt idx="27">
                  <c:v>360.57692307692167</c:v>
                </c:pt>
                <c:pt idx="28">
                  <c:v>370.87912087912002</c:v>
                </c:pt>
                <c:pt idx="29">
                  <c:v>385.76007326007164</c:v>
                </c:pt>
                <c:pt idx="30">
                  <c:v>397.20695970695834</c:v>
                </c:pt>
                <c:pt idx="31">
                  <c:v>413.23260073260002</c:v>
                </c:pt>
                <c:pt idx="32">
                  <c:v>423.53479853479831</c:v>
                </c:pt>
                <c:pt idx="33">
                  <c:v>434.98168498168337</c:v>
                </c:pt>
                <c:pt idx="34">
                  <c:v>447.57326007325997</c:v>
                </c:pt>
                <c:pt idx="35">
                  <c:v>457.87545787545668</c:v>
                </c:pt>
                <c:pt idx="36">
                  <c:v>470.46703296703168</c:v>
                </c:pt>
                <c:pt idx="37">
                  <c:v>484.203296703295</c:v>
                </c:pt>
                <c:pt idx="38">
                  <c:v>496.79487179487165</c:v>
                </c:pt>
                <c:pt idx="39">
                  <c:v>510.53113553113502</c:v>
                </c:pt>
                <c:pt idx="40">
                  <c:v>525.41208791208669</c:v>
                </c:pt>
                <c:pt idx="41">
                  <c:v>536.85897435897334</c:v>
                </c:pt>
                <c:pt idx="42">
                  <c:v>551.73992673992666</c:v>
                </c:pt>
                <c:pt idx="43">
                  <c:v>564.33150183150178</c:v>
                </c:pt>
                <c:pt idx="44">
                  <c:v>576.92307692307668</c:v>
                </c:pt>
                <c:pt idx="45">
                  <c:v>591.8040293040284</c:v>
                </c:pt>
                <c:pt idx="46">
                  <c:v>603.25091575091506</c:v>
                </c:pt>
                <c:pt idx="47">
                  <c:v>618.13186813186667</c:v>
                </c:pt>
                <c:pt idx="48">
                  <c:v>633.01282051281999</c:v>
                </c:pt>
                <c:pt idx="49">
                  <c:v>647.89377289377182</c:v>
                </c:pt>
                <c:pt idx="50">
                  <c:v>662.77472527472491</c:v>
                </c:pt>
                <c:pt idx="51">
                  <c:v>677.65567765567664</c:v>
                </c:pt>
                <c:pt idx="52">
                  <c:v>694.82600732600656</c:v>
                </c:pt>
                <c:pt idx="53">
                  <c:v>710.85164835164665</c:v>
                </c:pt>
                <c:pt idx="54">
                  <c:v>725.73260073259996</c:v>
                </c:pt>
                <c:pt idx="55">
                  <c:v>739.46886446886333</c:v>
                </c:pt>
                <c:pt idx="56">
                  <c:v>755.49450549450501</c:v>
                </c:pt>
                <c:pt idx="57">
                  <c:v>771.52014652014498</c:v>
                </c:pt>
                <c:pt idx="58">
                  <c:v>786.40109890109829</c:v>
                </c:pt>
                <c:pt idx="59">
                  <c:v>802.42673992673838</c:v>
                </c:pt>
                <c:pt idx="60">
                  <c:v>823.03113553113496</c:v>
                </c:pt>
                <c:pt idx="61">
                  <c:v>840.20146520146511</c:v>
                </c:pt>
                <c:pt idx="62">
                  <c:v>859.66117216117163</c:v>
                </c:pt>
                <c:pt idx="63">
                  <c:v>876.83150183150178</c:v>
                </c:pt>
                <c:pt idx="64">
                  <c:v>892.85714285714164</c:v>
                </c:pt>
                <c:pt idx="65">
                  <c:v>908.88278388278331</c:v>
                </c:pt>
                <c:pt idx="66">
                  <c:v>923.76373626373493</c:v>
                </c:pt>
                <c:pt idx="67">
                  <c:v>930.63186813186667</c:v>
                </c:pt>
              </c:numCache>
            </c:numRef>
          </c:xVal>
          <c:yVal>
            <c:numRef>
              <c:f>epding_restgood!$B$3:$B$70</c:f>
              <c:numCache>
                <c:formatCode>General</c:formatCode>
                <c:ptCount val="68"/>
                <c:pt idx="0">
                  <c:v>100.203106142412</c:v>
                </c:pt>
                <c:pt idx="1">
                  <c:v>99.987534142158395</c:v>
                </c:pt>
                <c:pt idx="2">
                  <c:v>99.699707806644199</c:v>
                </c:pt>
                <c:pt idx="3">
                  <c:v>99.412079972051004</c:v>
                </c:pt>
                <c:pt idx="4">
                  <c:v>99.1968057231785</c:v>
                </c:pt>
                <c:pt idx="5">
                  <c:v>98.981531474305996</c:v>
                </c:pt>
                <c:pt idx="6">
                  <c:v>98.549394969192605</c:v>
                </c:pt>
                <c:pt idx="7">
                  <c:v>98.189413548878804</c:v>
                </c:pt>
                <c:pt idx="8">
                  <c:v>97.829134377183493</c:v>
                </c:pt>
                <c:pt idx="9">
                  <c:v>97.613264625547799</c:v>
                </c:pt>
                <c:pt idx="10">
                  <c:v>97.108774534713802</c:v>
                </c:pt>
                <c:pt idx="11">
                  <c:v>96.603986692498196</c:v>
                </c:pt>
                <c:pt idx="12">
                  <c:v>96.171552436003296</c:v>
                </c:pt>
                <c:pt idx="13">
                  <c:v>95.666566092866603</c:v>
                </c:pt>
                <c:pt idx="14">
                  <c:v>95.089623165851407</c:v>
                </c:pt>
                <c:pt idx="15">
                  <c:v>94.656990408435405</c:v>
                </c:pt>
                <c:pt idx="16">
                  <c:v>94.079848980499193</c:v>
                </c:pt>
                <c:pt idx="17">
                  <c:v>93.719569808803897</c:v>
                </c:pt>
                <c:pt idx="18">
                  <c:v>93.142329130407106</c:v>
                </c:pt>
                <c:pt idx="19">
                  <c:v>92.709994124372699</c:v>
                </c:pt>
                <c:pt idx="20">
                  <c:v>92.132951946896995</c:v>
                </c:pt>
                <c:pt idx="21">
                  <c:v>91.772573524741105</c:v>
                </c:pt>
                <c:pt idx="22">
                  <c:v>91.3404370196277</c:v>
                </c:pt>
                <c:pt idx="23">
                  <c:v>90.763494092612504</c:v>
                </c:pt>
                <c:pt idx="24">
                  <c:v>90.403413421838195</c:v>
                </c:pt>
                <c:pt idx="25">
                  <c:v>89.898824080543704</c:v>
                </c:pt>
                <c:pt idx="26">
                  <c:v>89.321881153528494</c:v>
                </c:pt>
                <c:pt idx="27">
                  <c:v>89.034054818014297</c:v>
                </c:pt>
                <c:pt idx="28">
                  <c:v>88.601422060598296</c:v>
                </c:pt>
                <c:pt idx="29">
                  <c:v>87.952423299244103</c:v>
                </c:pt>
                <c:pt idx="30">
                  <c:v>87.447635457028497</c:v>
                </c:pt>
                <c:pt idx="31">
                  <c:v>86.870990281394896</c:v>
                </c:pt>
                <c:pt idx="32">
                  <c:v>86.293848853458599</c:v>
                </c:pt>
                <c:pt idx="33">
                  <c:v>85.789061011243007</c:v>
                </c:pt>
                <c:pt idx="34">
                  <c:v>85.356626754748106</c:v>
                </c:pt>
                <c:pt idx="35">
                  <c:v>84.851739662072006</c:v>
                </c:pt>
                <c:pt idx="36">
                  <c:v>84.274796735056796</c:v>
                </c:pt>
                <c:pt idx="37">
                  <c:v>83.625698723241996</c:v>
                </c:pt>
                <c:pt idx="38">
                  <c:v>82.976501460966702</c:v>
                </c:pt>
                <c:pt idx="39">
                  <c:v>82.327403449152001</c:v>
                </c:pt>
                <c:pt idx="40">
                  <c:v>81.678404687797695</c:v>
                </c:pt>
                <c:pt idx="41">
                  <c:v>81.029108175061907</c:v>
                </c:pt>
                <c:pt idx="42">
                  <c:v>80.380109413707601</c:v>
                </c:pt>
                <c:pt idx="43">
                  <c:v>79.586403480912097</c:v>
                </c:pt>
                <c:pt idx="44">
                  <c:v>78.792697548116607</c:v>
                </c:pt>
                <c:pt idx="45">
                  <c:v>77.999190116242104</c:v>
                </c:pt>
                <c:pt idx="46">
                  <c:v>77.205384932985993</c:v>
                </c:pt>
                <c:pt idx="47">
                  <c:v>76.700894842151996</c:v>
                </c:pt>
                <c:pt idx="48">
                  <c:v>75.835133075017396</c:v>
                </c:pt>
                <c:pt idx="49">
                  <c:v>75.041625643142893</c:v>
                </c:pt>
                <c:pt idx="50">
                  <c:v>74.320372546528603</c:v>
                </c:pt>
                <c:pt idx="51">
                  <c:v>73.5268651146541</c:v>
                </c:pt>
                <c:pt idx="52">
                  <c:v>72.805810518960797</c:v>
                </c:pt>
                <c:pt idx="53">
                  <c:v>72.229165343327196</c:v>
                </c:pt>
                <c:pt idx="54">
                  <c:v>71.580166581972904</c:v>
                </c:pt>
                <c:pt idx="55">
                  <c:v>71.075577240678399</c:v>
                </c:pt>
                <c:pt idx="56">
                  <c:v>70.571186400304896</c:v>
                </c:pt>
                <c:pt idx="57">
                  <c:v>70.211304230451603</c:v>
                </c:pt>
                <c:pt idx="58">
                  <c:v>69.779068474877704</c:v>
                </c:pt>
                <c:pt idx="59">
                  <c:v>69.491440640284495</c:v>
                </c:pt>
                <c:pt idx="60">
                  <c:v>69.059701137013207</c:v>
                </c:pt>
                <c:pt idx="61">
                  <c:v>68.627663882360395</c:v>
                </c:pt>
                <c:pt idx="62">
                  <c:v>68.340333799148794</c:v>
                </c:pt>
                <c:pt idx="63">
                  <c:v>68.052805215016207</c:v>
                </c:pt>
                <c:pt idx="64">
                  <c:v>67.620668709902802</c:v>
                </c:pt>
                <c:pt idx="65">
                  <c:v>67.260786540049494</c:v>
                </c:pt>
                <c:pt idx="66">
                  <c:v>66.828550784475595</c:v>
                </c:pt>
                <c:pt idx="67">
                  <c:v>66.323365940417901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5DA-4AAB-AA7D-6192304592BD}"/>
            </c:ext>
          </c:extLst>
        </c:ser>
        <c:ser>
          <c:idx val="1"/>
          <c:order val="1"/>
          <c:tx>
            <c:v>2 day rest every 100 cycles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epding_restgood!$F$3:$F$78</c:f>
              <c:numCache>
                <c:formatCode>General</c:formatCode>
                <c:ptCount val="76"/>
                <c:pt idx="0">
                  <c:v>16.025641025641015</c:v>
                </c:pt>
                <c:pt idx="1">
                  <c:v>37.774725274725164</c:v>
                </c:pt>
                <c:pt idx="2">
                  <c:v>58.379120879120826</c:v>
                </c:pt>
                <c:pt idx="3">
                  <c:v>84.706959706959495</c:v>
                </c:pt>
                <c:pt idx="4">
                  <c:v>106.45604395604384</c:v>
                </c:pt>
                <c:pt idx="5">
                  <c:v>125.91575091575082</c:v>
                </c:pt>
                <c:pt idx="6">
                  <c:v>140.79670329670316</c:v>
                </c:pt>
                <c:pt idx="7">
                  <c:v>159.11172161172149</c:v>
                </c:pt>
                <c:pt idx="8">
                  <c:v>223.13736263736166</c:v>
                </c:pt>
                <c:pt idx="9">
                  <c:v>240.30769230769167</c:v>
                </c:pt>
                <c:pt idx="10">
                  <c:v>252.89926739926665</c:v>
                </c:pt>
                <c:pt idx="11">
                  <c:v>266.63553113553002</c:v>
                </c:pt>
                <c:pt idx="12">
                  <c:v>278.08241758241667</c:v>
                </c:pt>
                <c:pt idx="13">
                  <c:v>288.38461538461502</c:v>
                </c:pt>
                <c:pt idx="14">
                  <c:v>302.12087912087833</c:v>
                </c:pt>
                <c:pt idx="15">
                  <c:v>319.29120879120836</c:v>
                </c:pt>
                <c:pt idx="16">
                  <c:v>334.17216117215997</c:v>
                </c:pt>
                <c:pt idx="17">
                  <c:v>350.19780219780171</c:v>
                </c:pt>
                <c:pt idx="18">
                  <c:v>366.22344322344168</c:v>
                </c:pt>
                <c:pt idx="19">
                  <c:v>431.39377289377165</c:v>
                </c:pt>
                <c:pt idx="20">
                  <c:v>439.40659340659329</c:v>
                </c:pt>
                <c:pt idx="21">
                  <c:v>430.24908424908335</c:v>
                </c:pt>
                <c:pt idx="22">
                  <c:v>451.99816849816835</c:v>
                </c:pt>
                <c:pt idx="23">
                  <c:v>466.87912087912002</c:v>
                </c:pt>
                <c:pt idx="24">
                  <c:v>482.90476190476164</c:v>
                </c:pt>
                <c:pt idx="25">
                  <c:v>495.49633699633665</c:v>
                </c:pt>
                <c:pt idx="26">
                  <c:v>509.23260073260002</c:v>
                </c:pt>
                <c:pt idx="27">
                  <c:v>522.96886446886333</c:v>
                </c:pt>
                <c:pt idx="28">
                  <c:v>534.4157509157501</c:v>
                </c:pt>
                <c:pt idx="29">
                  <c:v>550.44139194139166</c:v>
                </c:pt>
                <c:pt idx="30">
                  <c:v>565.32234432234327</c:v>
                </c:pt>
                <c:pt idx="31">
                  <c:v>584.78205128204991</c:v>
                </c:pt>
                <c:pt idx="32">
                  <c:v>646.51831501831339</c:v>
                </c:pt>
                <c:pt idx="33">
                  <c:v>646.51831501831339</c:v>
                </c:pt>
                <c:pt idx="34">
                  <c:v>657.96520146520004</c:v>
                </c:pt>
                <c:pt idx="35">
                  <c:v>669.41208791208669</c:v>
                </c:pt>
                <c:pt idx="36">
                  <c:v>680.85897435897334</c:v>
                </c:pt>
                <c:pt idx="37">
                  <c:v>690.01648351648339</c:v>
                </c:pt>
                <c:pt idx="38">
                  <c:v>699.17399267399162</c:v>
                </c:pt>
                <c:pt idx="39">
                  <c:v>711.76556776556674</c:v>
                </c:pt>
                <c:pt idx="40">
                  <c:v>728.93589743589666</c:v>
                </c:pt>
                <c:pt idx="41">
                  <c:v>741.52747252747167</c:v>
                </c:pt>
                <c:pt idx="42">
                  <c:v>755.26373626373493</c:v>
                </c:pt>
                <c:pt idx="43">
                  <c:v>767.85531135531005</c:v>
                </c:pt>
                <c:pt idx="44">
                  <c:v>779.3021978021967</c:v>
                </c:pt>
                <c:pt idx="45">
                  <c:v>790.74908424908324</c:v>
                </c:pt>
                <c:pt idx="46">
                  <c:v>803.34065934065825</c:v>
                </c:pt>
                <c:pt idx="47">
                  <c:v>860.49816849816841</c:v>
                </c:pt>
                <c:pt idx="48">
                  <c:v>863.93223443223337</c:v>
                </c:pt>
                <c:pt idx="49">
                  <c:v>873.08974358974342</c:v>
                </c:pt>
                <c:pt idx="50">
                  <c:v>881.10256410256329</c:v>
                </c:pt>
                <c:pt idx="51">
                  <c:v>889.11538461538328</c:v>
                </c:pt>
                <c:pt idx="52">
                  <c:v>900.56227106227004</c:v>
                </c:pt>
                <c:pt idx="53">
                  <c:v>916.5879120879116</c:v>
                </c:pt>
                <c:pt idx="54">
                  <c:v>925.74542124541995</c:v>
                </c:pt>
                <c:pt idx="55">
                  <c:v>934.90293040293</c:v>
                </c:pt>
                <c:pt idx="56">
                  <c:v>946.34981684981665</c:v>
                </c:pt>
                <c:pt idx="57">
                  <c:v>957.79670329670159</c:v>
                </c:pt>
                <c:pt idx="58">
                  <c:v>973.82234432234327</c:v>
                </c:pt>
                <c:pt idx="59">
                  <c:v>986.41391941391839</c:v>
                </c:pt>
                <c:pt idx="60">
                  <c:v>996.71611721611669</c:v>
                </c:pt>
                <c:pt idx="61">
                  <c:v>1009.3076923076917</c:v>
                </c:pt>
                <c:pt idx="62">
                  <c:v>1024.1886446886433</c:v>
                </c:pt>
                <c:pt idx="63">
                  <c:v>1074.4780219780218</c:v>
                </c:pt>
                <c:pt idx="64">
                  <c:v>1081.3461538461534</c:v>
                </c:pt>
                <c:pt idx="65">
                  <c:v>1087.0695970695965</c:v>
                </c:pt>
                <c:pt idx="66">
                  <c:v>1093.9377289377283</c:v>
                </c:pt>
                <c:pt idx="67">
                  <c:v>1105.3846153846152</c:v>
                </c:pt>
                <c:pt idx="68">
                  <c:v>1120.2655677655666</c:v>
                </c:pt>
                <c:pt idx="69">
                  <c:v>1134.0018315018299</c:v>
                </c:pt>
                <c:pt idx="70">
                  <c:v>1147.738095238095</c:v>
                </c:pt>
                <c:pt idx="71">
                  <c:v>1160.3296703296701</c:v>
                </c:pt>
                <c:pt idx="72">
                  <c:v>1172.921245421245</c:v>
                </c:pt>
                <c:pt idx="73">
                  <c:v>1186.6575091575082</c:v>
                </c:pt>
                <c:pt idx="74">
                  <c:v>1204.9725274725267</c:v>
                </c:pt>
                <c:pt idx="75">
                  <c:v>1218.70879120879</c:v>
                </c:pt>
              </c:numCache>
            </c:numRef>
          </c:xVal>
          <c:yVal>
            <c:numRef>
              <c:f>epding_restgood!$E$3:$E$78</c:f>
              <c:numCache>
                <c:formatCode>General</c:formatCode>
                <c:ptCount val="76"/>
                <c:pt idx="0">
                  <c:v>99.770076383154404</c:v>
                </c:pt>
                <c:pt idx="1">
                  <c:v>99.410690465603693</c:v>
                </c:pt>
                <c:pt idx="2">
                  <c:v>99.195713968112798</c:v>
                </c:pt>
                <c:pt idx="3">
                  <c:v>98.908979387664303</c:v>
                </c:pt>
                <c:pt idx="4">
                  <c:v>98.405084799593396</c:v>
                </c:pt>
                <c:pt idx="5">
                  <c:v>98.117754716381796</c:v>
                </c:pt>
                <c:pt idx="6">
                  <c:v>97.613264625547799</c:v>
                </c:pt>
                <c:pt idx="7">
                  <c:v>96.820054945054906</c:v>
                </c:pt>
                <c:pt idx="8">
                  <c:v>96.243409769421305</c:v>
                </c:pt>
                <c:pt idx="9">
                  <c:v>95.883626850028506</c:v>
                </c:pt>
                <c:pt idx="10">
                  <c:v>95.1621752524931</c:v>
                </c:pt>
                <c:pt idx="11">
                  <c:v>94.657585911198595</c:v>
                </c:pt>
                <c:pt idx="12">
                  <c:v>94.225052404243101</c:v>
                </c:pt>
                <c:pt idx="13">
                  <c:v>93.575656641046805</c:v>
                </c:pt>
                <c:pt idx="14">
                  <c:v>92.926558629232005</c:v>
                </c:pt>
                <c:pt idx="15">
                  <c:v>92.2777583687988</c:v>
                </c:pt>
                <c:pt idx="16">
                  <c:v>91.628759607444493</c:v>
                </c:pt>
                <c:pt idx="17">
                  <c:v>91.052114431810907</c:v>
                </c:pt>
                <c:pt idx="18">
                  <c:v>90.475469256177306</c:v>
                </c:pt>
                <c:pt idx="19">
                  <c:v>90.115686336784506</c:v>
                </c:pt>
                <c:pt idx="20">
                  <c:v>90.549907101568905</c:v>
                </c:pt>
                <c:pt idx="21">
                  <c:v>91.199402115225794</c:v>
                </c:pt>
                <c:pt idx="22">
                  <c:v>90.189727180334103</c:v>
                </c:pt>
                <c:pt idx="23">
                  <c:v>89.757491424760204</c:v>
                </c:pt>
                <c:pt idx="24">
                  <c:v>88.964083243346195</c:v>
                </c:pt>
                <c:pt idx="25">
                  <c:v>88.387140316330999</c:v>
                </c:pt>
                <c:pt idx="26">
                  <c:v>88.099313980816802</c:v>
                </c:pt>
                <c:pt idx="27">
                  <c:v>87.666978974782396</c:v>
                </c:pt>
                <c:pt idx="28">
                  <c:v>87.234445467826902</c:v>
                </c:pt>
                <c:pt idx="29">
                  <c:v>86.802308962713496</c:v>
                </c:pt>
                <c:pt idx="30">
                  <c:v>86.225564536619402</c:v>
                </c:pt>
                <c:pt idx="31">
                  <c:v>85.793725782887606</c:v>
                </c:pt>
                <c:pt idx="32">
                  <c:v>85.433645112113297</c:v>
                </c:pt>
                <c:pt idx="33">
                  <c:v>86.372951470494797</c:v>
                </c:pt>
                <c:pt idx="34">
                  <c:v>85.362383281458406</c:v>
                </c:pt>
                <c:pt idx="35">
                  <c:v>84.929849774502898</c:v>
                </c:pt>
                <c:pt idx="36">
                  <c:v>84.352807597027194</c:v>
                </c:pt>
                <c:pt idx="37">
                  <c:v>83.920075589150699</c:v>
                </c:pt>
                <c:pt idx="38">
                  <c:v>83.342834910753893</c:v>
                </c:pt>
                <c:pt idx="39">
                  <c:v>82.765891983738797</c:v>
                </c:pt>
                <c:pt idx="40">
                  <c:v>81.972583052785296</c:v>
                </c:pt>
                <c:pt idx="41">
                  <c:v>81.3956401257701</c:v>
                </c:pt>
                <c:pt idx="42">
                  <c:v>80.602033443435104</c:v>
                </c:pt>
                <c:pt idx="43">
                  <c:v>79.736073175379502</c:v>
                </c:pt>
                <c:pt idx="44">
                  <c:v>79.159030997903798</c:v>
                </c:pt>
                <c:pt idx="45">
                  <c:v>78.509734485167996</c:v>
                </c:pt>
                <c:pt idx="46">
                  <c:v>77.788282887632505</c:v>
                </c:pt>
                <c:pt idx="47">
                  <c:v>79.739943943339895</c:v>
                </c:pt>
                <c:pt idx="48">
                  <c:v>78.9454440068601</c:v>
                </c:pt>
                <c:pt idx="49">
                  <c:v>78.223694657943199</c:v>
                </c:pt>
                <c:pt idx="50">
                  <c:v>77.285083052785296</c:v>
                </c:pt>
                <c:pt idx="51">
                  <c:v>76.707743123928097</c:v>
                </c:pt>
                <c:pt idx="52">
                  <c:v>75.986192275932098</c:v>
                </c:pt>
                <c:pt idx="53">
                  <c:v>75.409547100298497</c:v>
                </c:pt>
                <c:pt idx="54">
                  <c:v>74.471034745601202</c:v>
                </c:pt>
                <c:pt idx="55">
                  <c:v>73.821539731944299</c:v>
                </c:pt>
                <c:pt idx="56">
                  <c:v>73.389006224988805</c:v>
                </c:pt>
                <c:pt idx="57">
                  <c:v>72.956472718033396</c:v>
                </c:pt>
                <c:pt idx="58">
                  <c:v>72.307573207139598</c:v>
                </c:pt>
                <c:pt idx="59">
                  <c:v>71.730630280124501</c:v>
                </c:pt>
                <c:pt idx="60">
                  <c:v>71.153488852188204</c:v>
                </c:pt>
                <c:pt idx="61">
                  <c:v>70.793308930953401</c:v>
                </c:pt>
                <c:pt idx="62">
                  <c:v>70.361073175379502</c:v>
                </c:pt>
                <c:pt idx="63">
                  <c:v>73.034682080924796</c:v>
                </c:pt>
                <c:pt idx="64">
                  <c:v>72.384988566346905</c:v>
                </c:pt>
                <c:pt idx="65">
                  <c:v>71.807450136568605</c:v>
                </c:pt>
                <c:pt idx="66">
                  <c:v>71.085502286730602</c:v>
                </c:pt>
                <c:pt idx="67">
                  <c:v>70.508460109254898</c:v>
                </c:pt>
                <c:pt idx="68">
                  <c:v>69.787207012640494</c:v>
                </c:pt>
                <c:pt idx="69">
                  <c:v>69.282617671346003</c:v>
                </c:pt>
                <c:pt idx="70">
                  <c:v>68.705773994791301</c:v>
                </c:pt>
                <c:pt idx="71">
                  <c:v>68.490102744076694</c:v>
                </c:pt>
                <c:pt idx="72">
                  <c:v>68.202177158102003</c:v>
                </c:pt>
                <c:pt idx="73">
                  <c:v>68.058859493108002</c:v>
                </c:pt>
                <c:pt idx="74">
                  <c:v>67.915938829956104</c:v>
                </c:pt>
                <c:pt idx="75">
                  <c:v>67.628112494441893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5DA-4AAB-AA7D-6192304592BD}"/>
            </c:ext>
          </c:extLst>
        </c:ser>
        <c:ser>
          <c:idx val="2"/>
          <c:order val="2"/>
          <c:tx>
            <c:v>2 day rest every 50 cycles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epding_restgood!$I$3:$I$88</c:f>
              <c:numCache>
                <c:formatCode>General</c:formatCode>
                <c:ptCount val="86"/>
                <c:pt idx="0">
                  <c:v>29.761904761904667</c:v>
                </c:pt>
                <c:pt idx="1">
                  <c:v>51.510989010989</c:v>
                </c:pt>
                <c:pt idx="2">
                  <c:v>68.681318681318501</c:v>
                </c:pt>
                <c:pt idx="3">
                  <c:v>138.43040293040283</c:v>
                </c:pt>
                <c:pt idx="4">
                  <c:v>157.89010989010984</c:v>
                </c:pt>
                <c:pt idx="5">
                  <c:v>180.78388278388266</c:v>
                </c:pt>
                <c:pt idx="6">
                  <c:v>204.82234432234418</c:v>
                </c:pt>
                <c:pt idx="7">
                  <c:v>273.42673992673832</c:v>
                </c:pt>
                <c:pt idx="8">
                  <c:v>295.17582417582332</c:v>
                </c:pt>
                <c:pt idx="9">
                  <c:v>310.05677655677493</c:v>
                </c:pt>
                <c:pt idx="10">
                  <c:v>266.55860805860664</c:v>
                </c:pt>
                <c:pt idx="11">
                  <c:v>326.08241758241667</c:v>
                </c:pt>
                <c:pt idx="12">
                  <c:v>343.25274725274664</c:v>
                </c:pt>
                <c:pt idx="13">
                  <c:v>408.42307692307662</c:v>
                </c:pt>
                <c:pt idx="14">
                  <c:v>394.68681318681172</c:v>
                </c:pt>
                <c:pt idx="15">
                  <c:v>417.58058608058496</c:v>
                </c:pt>
                <c:pt idx="16">
                  <c:v>430.17216117215997</c:v>
                </c:pt>
                <c:pt idx="17">
                  <c:v>443.90842490842334</c:v>
                </c:pt>
                <c:pt idx="18">
                  <c:v>459.93406593406502</c:v>
                </c:pt>
                <c:pt idx="19">
                  <c:v>474.81501831501669</c:v>
                </c:pt>
                <c:pt idx="20">
                  <c:v>528.53846153846007</c:v>
                </c:pt>
                <c:pt idx="21">
                  <c:v>536.55128205128165</c:v>
                </c:pt>
                <c:pt idx="22">
                  <c:v>552.57692307692173</c:v>
                </c:pt>
                <c:pt idx="23">
                  <c:v>568.60256410256329</c:v>
                </c:pt>
                <c:pt idx="24">
                  <c:v>583.4835164835149</c:v>
                </c:pt>
                <c:pt idx="25">
                  <c:v>594.93040293040167</c:v>
                </c:pt>
                <c:pt idx="26">
                  <c:v>657.8113553113551</c:v>
                </c:pt>
                <c:pt idx="27">
                  <c:v>672.69230769230671</c:v>
                </c:pt>
                <c:pt idx="28">
                  <c:v>684.13919413919325</c:v>
                </c:pt>
                <c:pt idx="29">
                  <c:v>699.02014652014498</c:v>
                </c:pt>
                <c:pt idx="30">
                  <c:v>711.61172161171999</c:v>
                </c:pt>
                <c:pt idx="31">
                  <c:v>727.63736263736166</c:v>
                </c:pt>
                <c:pt idx="32">
                  <c:v>790.51831501831339</c:v>
                </c:pt>
                <c:pt idx="33">
                  <c:v>788.22893772893667</c:v>
                </c:pt>
                <c:pt idx="34">
                  <c:v>801.96520146520004</c:v>
                </c:pt>
                <c:pt idx="35">
                  <c:v>816.84615384615324</c:v>
                </c:pt>
                <c:pt idx="36">
                  <c:v>830.58241758241672</c:v>
                </c:pt>
                <c:pt idx="37">
                  <c:v>844.31868131868009</c:v>
                </c:pt>
                <c:pt idx="38">
                  <c:v>858.05494505494323</c:v>
                </c:pt>
                <c:pt idx="39">
                  <c:v>874.08058608058502</c:v>
                </c:pt>
                <c:pt idx="40">
                  <c:v>870.64652014651824</c:v>
                </c:pt>
                <c:pt idx="41">
                  <c:v>934.67216117216003</c:v>
                </c:pt>
                <c:pt idx="42">
                  <c:v>950.69780219780159</c:v>
                </c:pt>
                <c:pt idx="43">
                  <c:v>967.86813186813174</c:v>
                </c:pt>
                <c:pt idx="44">
                  <c:v>982.74908424908324</c:v>
                </c:pt>
                <c:pt idx="45">
                  <c:v>995.34065934065825</c:v>
                </c:pt>
                <c:pt idx="46">
                  <c:v>1055.9322344322334</c:v>
                </c:pt>
                <c:pt idx="47">
                  <c:v>1052.4981684981685</c:v>
                </c:pt>
                <c:pt idx="48">
                  <c:v>1070.813186813185</c:v>
                </c:pt>
                <c:pt idx="49">
                  <c:v>1082.2600732600717</c:v>
                </c:pt>
                <c:pt idx="50">
                  <c:v>1095.9963369963366</c:v>
                </c:pt>
                <c:pt idx="51">
                  <c:v>1108.5879120879117</c:v>
                </c:pt>
                <c:pt idx="52">
                  <c:v>1120.0347985347985</c:v>
                </c:pt>
                <c:pt idx="53">
                  <c:v>1134.9157509157499</c:v>
                </c:pt>
                <c:pt idx="54">
                  <c:v>1133.7710622710615</c:v>
                </c:pt>
                <c:pt idx="55">
                  <c:v>1196.6520146520133</c:v>
                </c:pt>
                <c:pt idx="56">
                  <c:v>1211.5329670329666</c:v>
                </c:pt>
                <c:pt idx="57">
                  <c:v>1226.4139194139184</c:v>
                </c:pt>
                <c:pt idx="58">
                  <c:v>1239.0054945054933</c:v>
                </c:pt>
                <c:pt idx="59">
                  <c:v>1251.5970695970682</c:v>
                </c:pt>
                <c:pt idx="60">
                  <c:v>1263.0439560439549</c:v>
                </c:pt>
                <c:pt idx="61">
                  <c:v>1263.0439560439549</c:v>
                </c:pt>
                <c:pt idx="62">
                  <c:v>1322.4908424908417</c:v>
                </c:pt>
                <c:pt idx="63">
                  <c:v>1330.5036630036616</c:v>
                </c:pt>
                <c:pt idx="64">
                  <c:v>1343.0952380952367</c:v>
                </c:pt>
                <c:pt idx="65">
                  <c:v>1352.2527472527468</c:v>
                </c:pt>
                <c:pt idx="66">
                  <c:v>1363.6996336996333</c:v>
                </c:pt>
                <c:pt idx="67">
                  <c:v>1375.1465201465198</c:v>
                </c:pt>
                <c:pt idx="68">
                  <c:v>1384.3040293040283</c:v>
                </c:pt>
                <c:pt idx="69">
                  <c:v>1446.0402930402915</c:v>
                </c:pt>
                <c:pt idx="70">
                  <c:v>1449.4743589743584</c:v>
                </c:pt>
                <c:pt idx="71">
                  <c:v>1457.4871794871783</c:v>
                </c:pt>
                <c:pt idx="72">
                  <c:v>1468.9340659340651</c:v>
                </c:pt>
                <c:pt idx="73">
                  <c:v>1483.8150183150167</c:v>
                </c:pt>
                <c:pt idx="74">
                  <c:v>1497.5512820512818</c:v>
                </c:pt>
                <c:pt idx="75">
                  <c:v>1507.8534798534783</c:v>
                </c:pt>
                <c:pt idx="76">
                  <c:v>1519.3003663003651</c:v>
                </c:pt>
                <c:pt idx="77">
                  <c:v>1577.6025641025633</c:v>
                </c:pt>
                <c:pt idx="78">
                  <c:v>1581.0366300366284</c:v>
                </c:pt>
                <c:pt idx="79">
                  <c:v>1586.7600732600717</c:v>
                </c:pt>
                <c:pt idx="80">
                  <c:v>1595.9175824175818</c:v>
                </c:pt>
                <c:pt idx="81">
                  <c:v>1607.3644688644683</c:v>
                </c:pt>
                <c:pt idx="82">
                  <c:v>1617.6666666666649</c:v>
                </c:pt>
                <c:pt idx="83">
                  <c:v>1627.9688644688633</c:v>
                </c:pt>
                <c:pt idx="84">
                  <c:v>1640.5604395604385</c:v>
                </c:pt>
                <c:pt idx="85">
                  <c:v>1655.4413919413917</c:v>
                </c:pt>
              </c:numCache>
            </c:numRef>
          </c:xVal>
          <c:yVal>
            <c:numRef>
              <c:f>epding_restgood!$H$3:$H$88</c:f>
              <c:numCache>
                <c:formatCode>General</c:formatCode>
                <c:ptCount val="86"/>
                <c:pt idx="0">
                  <c:v>99.337741377119897</c:v>
                </c:pt>
                <c:pt idx="1">
                  <c:v>99.122864130089496</c:v>
                </c:pt>
                <c:pt idx="2">
                  <c:v>98.907589881217007</c:v>
                </c:pt>
                <c:pt idx="3">
                  <c:v>98.548203963666296</c:v>
                </c:pt>
                <c:pt idx="4">
                  <c:v>98.405382550975006</c:v>
                </c:pt>
                <c:pt idx="5">
                  <c:v>97.829332878104495</c:v>
                </c:pt>
                <c:pt idx="6">
                  <c:v>97.4701454614749</c:v>
                </c:pt>
                <c:pt idx="7">
                  <c:v>97.255168963983905</c:v>
                </c:pt>
                <c:pt idx="8">
                  <c:v>96.751274375913098</c:v>
                </c:pt>
                <c:pt idx="9">
                  <c:v>96.463547290859395</c:v>
                </c:pt>
                <c:pt idx="10">
                  <c:v>97.832608143301698</c:v>
                </c:pt>
                <c:pt idx="11">
                  <c:v>96.1759194562662</c:v>
                </c:pt>
                <c:pt idx="12">
                  <c:v>95.743882201613403</c:v>
                </c:pt>
                <c:pt idx="13">
                  <c:v>95.962133964301501</c:v>
                </c:pt>
                <c:pt idx="14">
                  <c:v>96.322214635075895</c:v>
                </c:pt>
                <c:pt idx="15">
                  <c:v>95.818419297465496</c:v>
                </c:pt>
                <c:pt idx="16">
                  <c:v>95.530493711490806</c:v>
                </c:pt>
                <c:pt idx="17">
                  <c:v>95.242667375976595</c:v>
                </c:pt>
                <c:pt idx="18">
                  <c:v>95.027293876643498</c:v>
                </c:pt>
                <c:pt idx="19">
                  <c:v>94.811821126850006</c:v>
                </c:pt>
                <c:pt idx="20">
                  <c:v>95.245843390713304</c:v>
                </c:pt>
                <c:pt idx="21">
                  <c:v>94.523994791335795</c:v>
                </c:pt>
                <c:pt idx="22">
                  <c:v>94.164112621482502</c:v>
                </c:pt>
                <c:pt idx="23">
                  <c:v>93.948739122149505</c:v>
                </c:pt>
                <c:pt idx="24">
                  <c:v>93.733266372355899</c:v>
                </c:pt>
                <c:pt idx="25">
                  <c:v>93.372987200660603</c:v>
                </c:pt>
                <c:pt idx="26">
                  <c:v>93.229768786127096</c:v>
                </c:pt>
                <c:pt idx="27">
                  <c:v>93.086550371593702</c:v>
                </c:pt>
                <c:pt idx="28">
                  <c:v>92.870779870418502</c:v>
                </c:pt>
                <c:pt idx="29">
                  <c:v>92.727561455885095</c:v>
                </c:pt>
                <c:pt idx="30">
                  <c:v>92.222872864129997</c:v>
                </c:pt>
                <c:pt idx="31">
                  <c:v>91.935245029536901</c:v>
                </c:pt>
                <c:pt idx="32">
                  <c:v>91.719772279743296</c:v>
                </c:pt>
                <c:pt idx="33">
                  <c:v>92.225354125643094</c:v>
                </c:pt>
                <c:pt idx="34">
                  <c:v>91.504001778568195</c:v>
                </c:pt>
                <c:pt idx="35">
                  <c:v>91.144020358254394</c:v>
                </c:pt>
                <c:pt idx="36">
                  <c:v>90.928448358000296</c:v>
                </c:pt>
                <c:pt idx="37">
                  <c:v>90.496113351965903</c:v>
                </c:pt>
                <c:pt idx="38">
                  <c:v>90.208287016451706</c:v>
                </c:pt>
                <c:pt idx="39">
                  <c:v>89.992913517118694</c:v>
                </c:pt>
                <c:pt idx="40">
                  <c:v>90.642904783078194</c:v>
                </c:pt>
                <c:pt idx="41">
                  <c:v>89.632733595883806</c:v>
                </c:pt>
                <c:pt idx="42">
                  <c:v>89.345105761290696</c:v>
                </c:pt>
                <c:pt idx="43">
                  <c:v>88.985322841897897</c:v>
                </c:pt>
                <c:pt idx="44">
                  <c:v>88.697595756844294</c:v>
                </c:pt>
                <c:pt idx="45">
                  <c:v>88.409670170869504</c:v>
                </c:pt>
                <c:pt idx="46">
                  <c:v>88.193998920154897</c:v>
                </c:pt>
                <c:pt idx="47">
                  <c:v>88.916244521374495</c:v>
                </c:pt>
                <c:pt idx="48">
                  <c:v>87.906271835101293</c:v>
                </c:pt>
                <c:pt idx="49">
                  <c:v>87.690501333926093</c:v>
                </c:pt>
                <c:pt idx="50">
                  <c:v>87.258166327891701</c:v>
                </c:pt>
                <c:pt idx="51">
                  <c:v>86.897986406656898</c:v>
                </c:pt>
                <c:pt idx="52">
                  <c:v>86.465452899701404</c:v>
                </c:pt>
                <c:pt idx="53">
                  <c:v>86.322234485167996</c:v>
                </c:pt>
                <c:pt idx="54">
                  <c:v>86.9001699167884</c:v>
                </c:pt>
                <c:pt idx="55">
                  <c:v>86.178916820173995</c:v>
                </c:pt>
                <c:pt idx="56">
                  <c:v>85.602172394079901</c:v>
                </c:pt>
                <c:pt idx="57">
                  <c:v>85.025427967985706</c:v>
                </c:pt>
                <c:pt idx="58">
                  <c:v>84.592993711490806</c:v>
                </c:pt>
                <c:pt idx="59">
                  <c:v>84.160559454995806</c:v>
                </c:pt>
                <c:pt idx="60">
                  <c:v>84.017043289080803</c:v>
                </c:pt>
                <c:pt idx="61">
                  <c:v>84.739586641681996</c:v>
                </c:pt>
                <c:pt idx="62">
                  <c:v>83.945781458425898</c:v>
                </c:pt>
                <c:pt idx="63">
                  <c:v>83.440695864828797</c:v>
                </c:pt>
                <c:pt idx="64">
                  <c:v>82.791498602553503</c:v>
                </c:pt>
                <c:pt idx="65">
                  <c:v>82.214257924156698</c:v>
                </c:pt>
                <c:pt idx="66">
                  <c:v>81.781724417201204</c:v>
                </c:pt>
                <c:pt idx="67">
                  <c:v>81.2046822397255</c:v>
                </c:pt>
                <c:pt idx="68">
                  <c:v>80.627441561328794</c:v>
                </c:pt>
                <c:pt idx="69">
                  <c:v>81.784701931016897</c:v>
                </c:pt>
                <c:pt idx="70">
                  <c:v>81.134710665057398</c:v>
                </c:pt>
                <c:pt idx="71">
                  <c:v>80.123844724639497</c:v>
                </c:pt>
                <c:pt idx="72">
                  <c:v>79.257785206123302</c:v>
                </c:pt>
                <c:pt idx="73">
                  <c:v>78.681040780029207</c:v>
                </c:pt>
                <c:pt idx="74">
                  <c:v>78.176451438734603</c:v>
                </c:pt>
                <c:pt idx="75">
                  <c:v>77.599310010798405</c:v>
                </c:pt>
                <c:pt idx="76">
                  <c:v>76.950013498062603</c:v>
                </c:pt>
                <c:pt idx="77">
                  <c:v>78.685010798450094</c:v>
                </c:pt>
                <c:pt idx="78">
                  <c:v>77.962765197230496</c:v>
                </c:pt>
                <c:pt idx="79">
                  <c:v>77.2407180969319</c:v>
                </c:pt>
                <c:pt idx="80">
                  <c:v>76.591223083275096</c:v>
                </c:pt>
                <c:pt idx="81">
                  <c:v>76.014180905799407</c:v>
                </c:pt>
                <c:pt idx="82">
                  <c:v>75.437039477863095</c:v>
                </c:pt>
                <c:pt idx="83">
                  <c:v>74.932152385186996</c:v>
                </c:pt>
                <c:pt idx="84">
                  <c:v>74.571972463952207</c:v>
                </c:pt>
                <c:pt idx="85">
                  <c:v>74.139736708378294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5DA-4AAB-AA7D-6192304592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2403656"/>
        <c:axId val="392402016"/>
      </c:scatterChart>
      <c:valAx>
        <c:axId val="39240365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Time Cycled (h)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2402016"/>
        <c:crosses val="autoZero"/>
        <c:crossBetween val="midCat"/>
      </c:valAx>
      <c:valAx>
        <c:axId val="39240201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% Capacity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2403656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66944337146535926"/>
          <c:y val="0.52829415099432642"/>
          <c:w val="0.22942589723454379"/>
          <c:h val="0.1640351490405246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3815048118985127"/>
          <c:y val="5.0925925925925923E-2"/>
          <c:w val="0.76158408489704998"/>
          <c:h val="0.7921035557828553"/>
        </c:manualLayout>
      </c:layout>
      <c:scatterChart>
        <c:scatterStyle val="smoothMarker"/>
        <c:varyColors val="0"/>
        <c:ser>
          <c:idx val="0"/>
          <c:order val="0"/>
          <c:tx>
            <c:v>900s at TOC/BOD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keil_restbad!$A$3:$A$13</c:f>
              <c:numCache>
                <c:formatCode>General</c:formatCode>
                <c:ptCount val="11"/>
                <c:pt idx="0">
                  <c:v>0.18268248058308201</c:v>
                </c:pt>
                <c:pt idx="1">
                  <c:v>97.356395139977707</c:v>
                </c:pt>
                <c:pt idx="2">
                  <c:v>190.66704168557999</c:v>
                </c:pt>
                <c:pt idx="3">
                  <c:v>281.37557680043801</c:v>
                </c:pt>
                <c:pt idx="4">
                  <c:v>357.792549562369</c:v>
                </c:pt>
                <c:pt idx="5">
                  <c:v>434.10035840297598</c:v>
                </c:pt>
                <c:pt idx="6">
                  <c:v>494.74871412141101</c:v>
                </c:pt>
                <c:pt idx="7">
                  <c:v>539.85346414438595</c:v>
                </c:pt>
                <c:pt idx="8">
                  <c:v>569.44134249344802</c:v>
                </c:pt>
                <c:pt idx="9">
                  <c:v>586.16347297218203</c:v>
                </c:pt>
                <c:pt idx="10">
                  <c:v>600.40156728201305</c:v>
                </c:pt>
              </c:numCache>
            </c:numRef>
          </c:xVal>
          <c:yVal>
            <c:numRef>
              <c:f>keil_restbad!$B$3:$B$13</c:f>
              <c:numCache>
                <c:formatCode>General</c:formatCode>
                <c:ptCount val="11"/>
                <c:pt idx="0">
                  <c:v>100.00721261623001</c:v>
                </c:pt>
                <c:pt idx="1">
                  <c:v>96.173024815298504</c:v>
                </c:pt>
                <c:pt idx="2">
                  <c:v>93.781555196007702</c:v>
                </c:pt>
                <c:pt idx="3">
                  <c:v>90.908594709448494</c:v>
                </c:pt>
                <c:pt idx="4">
                  <c:v>86.469911694185001</c:v>
                </c:pt>
                <c:pt idx="5">
                  <c:v>76.137741476442002</c:v>
                </c:pt>
                <c:pt idx="6">
                  <c:v>60.390845825454598</c:v>
                </c:pt>
                <c:pt idx="7">
                  <c:v>45.483537690793099</c:v>
                </c:pt>
                <c:pt idx="8">
                  <c:v>32.859120060819798</c:v>
                </c:pt>
                <c:pt idx="9">
                  <c:v>25.645139281467401</c:v>
                </c:pt>
                <c:pt idx="10">
                  <c:v>24.324255833447001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260-4FD3-875B-588C32ECEF07}"/>
            </c:ext>
          </c:extLst>
        </c:ser>
        <c:ser>
          <c:idx val="1"/>
          <c:order val="1"/>
          <c:tx>
            <c:v>10s at TOC/BOD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keil_restbad!$D$3:$D$13</c:f>
              <c:numCache>
                <c:formatCode>General</c:formatCode>
                <c:ptCount val="11"/>
                <c:pt idx="0">
                  <c:v>0.18268248058308201</c:v>
                </c:pt>
                <c:pt idx="1">
                  <c:v>97.356395139977707</c:v>
                </c:pt>
                <c:pt idx="2">
                  <c:v>190.66704168557999</c:v>
                </c:pt>
                <c:pt idx="3">
                  <c:v>281.38671597608402</c:v>
                </c:pt>
                <c:pt idx="4">
                  <c:v>366.91776225100398</c:v>
                </c:pt>
                <c:pt idx="5">
                  <c:v>449.85560843569698</c:v>
                </c:pt>
                <c:pt idx="6">
                  <c:v>530.16238133296895</c:v>
                </c:pt>
                <c:pt idx="7">
                  <c:v>601.35508071725098</c:v>
                </c:pt>
                <c:pt idx="8">
                  <c:v>667.32350672388395</c:v>
                </c:pt>
                <c:pt idx="9">
                  <c:v>721.58911479755898</c:v>
                </c:pt>
                <c:pt idx="10">
                  <c:v>764.18309463008097</c:v>
                </c:pt>
              </c:numCache>
            </c:numRef>
          </c:xVal>
          <c:yVal>
            <c:numRef>
              <c:f>keil_restbad!$E$3:$E$13</c:f>
              <c:numCache>
                <c:formatCode>General</c:formatCode>
                <c:ptCount val="11"/>
                <c:pt idx="0">
                  <c:v>100.00721261623001</c:v>
                </c:pt>
                <c:pt idx="1">
                  <c:v>96.173024815298504</c:v>
                </c:pt>
                <c:pt idx="2">
                  <c:v>93.781555196007702</c:v>
                </c:pt>
                <c:pt idx="3">
                  <c:v>91.509970954599495</c:v>
                </c:pt>
                <c:pt idx="4">
                  <c:v>89.117331721865895</c:v>
                </c:pt>
                <c:pt idx="5">
                  <c:v>86.724302617984705</c:v>
                </c:pt>
                <c:pt idx="6">
                  <c:v>82.286204409442604</c:v>
                </c:pt>
                <c:pt idx="7">
                  <c:v>75.802062418370696</c:v>
                </c:pt>
                <c:pt idx="8">
                  <c:v>67.272461451490202</c:v>
                </c:pt>
                <c:pt idx="9">
                  <c:v>56.936977328992697</c:v>
                </c:pt>
                <c:pt idx="10">
                  <c:v>46.479463537300902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260-4FD3-875B-588C32ECEF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9483568"/>
        <c:axId val="399484552"/>
      </c:scatterChart>
      <c:valAx>
        <c:axId val="39948356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EFC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9484552"/>
        <c:crosses val="autoZero"/>
        <c:crossBetween val="midCat"/>
      </c:valAx>
      <c:valAx>
        <c:axId val="399484552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% Capacity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948356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58181867891513561"/>
          <c:y val="0.10705963837853606"/>
          <c:w val="0.24520045996215109"/>
          <c:h val="0.1395358376307412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3815048118985127"/>
          <c:y val="5.0925925925925923E-2"/>
          <c:w val="0.76158408489704998"/>
          <c:h val="0.7921035557828553"/>
        </c:manualLayout>
      </c:layout>
      <c:scatterChart>
        <c:scatterStyle val="smoothMarker"/>
        <c:varyColors val="0"/>
        <c:ser>
          <c:idx val="0"/>
          <c:order val="0"/>
          <c:tx>
            <c:v>900s at TOC/BOD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keil_restbad!$C$3:$C$13</c:f>
              <c:numCache>
                <c:formatCode>General</c:formatCode>
                <c:ptCount val="11"/>
                <c:pt idx="0">
                  <c:v>0.45670620145770502</c:v>
                </c:pt>
                <c:pt idx="1">
                  <c:v>243.39098784994428</c:v>
                </c:pt>
                <c:pt idx="2">
                  <c:v>476.66760421394997</c:v>
                </c:pt>
                <c:pt idx="3">
                  <c:v>703.43894200109503</c:v>
                </c:pt>
                <c:pt idx="4">
                  <c:v>894.48137390592251</c:v>
                </c:pt>
                <c:pt idx="5">
                  <c:v>1085.2508960074399</c:v>
                </c:pt>
                <c:pt idx="6">
                  <c:v>1236.8717853035275</c:v>
                </c:pt>
                <c:pt idx="7">
                  <c:v>1349.6336603609648</c:v>
                </c:pt>
                <c:pt idx="8">
                  <c:v>1423.6033562336199</c:v>
                </c:pt>
                <c:pt idx="9">
                  <c:v>1465.408682430455</c:v>
                </c:pt>
                <c:pt idx="10">
                  <c:v>1501.0039182050325</c:v>
                </c:pt>
              </c:numCache>
            </c:numRef>
          </c:xVal>
          <c:yVal>
            <c:numRef>
              <c:f>keil_restbad!$B$3:$B$13</c:f>
              <c:numCache>
                <c:formatCode>General</c:formatCode>
                <c:ptCount val="11"/>
                <c:pt idx="0">
                  <c:v>100.00721261623001</c:v>
                </c:pt>
                <c:pt idx="1">
                  <c:v>96.173024815298504</c:v>
                </c:pt>
                <c:pt idx="2">
                  <c:v>93.781555196007702</c:v>
                </c:pt>
                <c:pt idx="3">
                  <c:v>90.908594709448494</c:v>
                </c:pt>
                <c:pt idx="4">
                  <c:v>86.469911694185001</c:v>
                </c:pt>
                <c:pt idx="5">
                  <c:v>76.137741476442002</c:v>
                </c:pt>
                <c:pt idx="6">
                  <c:v>60.390845825454598</c:v>
                </c:pt>
                <c:pt idx="7">
                  <c:v>45.483537690793099</c:v>
                </c:pt>
                <c:pt idx="8">
                  <c:v>32.859120060819798</c:v>
                </c:pt>
                <c:pt idx="9">
                  <c:v>25.645139281467401</c:v>
                </c:pt>
                <c:pt idx="10">
                  <c:v>24.324255833447001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BE1A-4D84-A1EE-6B8A0C379655}"/>
            </c:ext>
          </c:extLst>
        </c:ser>
        <c:ser>
          <c:idx val="1"/>
          <c:order val="1"/>
          <c:tx>
            <c:v>10s at TOC/BOD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keil_restbad!$F$3:$F$13</c:f>
              <c:numCache>
                <c:formatCode>General</c:formatCode>
                <c:ptCount val="11"/>
                <c:pt idx="0">
                  <c:v>0.36627837356907939</c:v>
                </c:pt>
                <c:pt idx="1">
                  <c:v>195.19957225565531</c:v>
                </c:pt>
                <c:pt idx="2">
                  <c:v>382.28741857958789</c:v>
                </c:pt>
                <c:pt idx="3">
                  <c:v>564.18036553204854</c:v>
                </c:pt>
                <c:pt idx="4">
                  <c:v>735.67011331326296</c:v>
                </c:pt>
                <c:pt idx="5">
                  <c:v>901.96049491357235</c:v>
                </c:pt>
                <c:pt idx="6">
                  <c:v>1062.9755745726027</c:v>
                </c:pt>
                <c:pt idx="7">
                  <c:v>1205.7169368380883</c:v>
                </c:pt>
                <c:pt idx="8">
                  <c:v>1337.9836309813873</c:v>
                </c:pt>
                <c:pt idx="9">
                  <c:v>1446.7861751691057</c:v>
                </c:pt>
                <c:pt idx="10">
                  <c:v>1532.1871047333123</c:v>
                </c:pt>
              </c:numCache>
            </c:numRef>
          </c:xVal>
          <c:yVal>
            <c:numRef>
              <c:f>keil_restbad!$E$3:$E$13</c:f>
              <c:numCache>
                <c:formatCode>General</c:formatCode>
                <c:ptCount val="11"/>
                <c:pt idx="0">
                  <c:v>100.00721261623001</c:v>
                </c:pt>
                <c:pt idx="1">
                  <c:v>96.173024815298504</c:v>
                </c:pt>
                <c:pt idx="2">
                  <c:v>93.781555196007702</c:v>
                </c:pt>
                <c:pt idx="3">
                  <c:v>91.509970954599495</c:v>
                </c:pt>
                <c:pt idx="4">
                  <c:v>89.117331721865895</c:v>
                </c:pt>
                <c:pt idx="5">
                  <c:v>86.724302617984705</c:v>
                </c:pt>
                <c:pt idx="6">
                  <c:v>82.286204409442604</c:v>
                </c:pt>
                <c:pt idx="7">
                  <c:v>75.802062418370696</c:v>
                </c:pt>
                <c:pt idx="8">
                  <c:v>67.272461451490202</c:v>
                </c:pt>
                <c:pt idx="9">
                  <c:v>56.936977328992697</c:v>
                </c:pt>
                <c:pt idx="10">
                  <c:v>46.479463537300902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E1A-4D84-A1EE-6B8A0C3796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9483568"/>
        <c:axId val="399484552"/>
      </c:scatterChart>
      <c:valAx>
        <c:axId val="39948356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Time Cycled (h)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9484552"/>
        <c:crosses val="autoZero"/>
        <c:crossBetween val="midCat"/>
      </c:valAx>
      <c:valAx>
        <c:axId val="399484552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tx1"/>
                    </a:solidFill>
                  </a:rPr>
                  <a:t>% Capacity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9483568"/>
        <c:crosses val="autoZero"/>
        <c:crossBetween val="midCat"/>
      </c:valAx>
      <c:spPr>
        <a:noFill/>
        <a:ln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58181867891513561"/>
          <c:y val="0.10705963837853606"/>
          <c:w val="0.24520045996215109"/>
          <c:h val="0.1395358376307412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79</xdr:row>
      <xdr:rowOff>0</xdr:rowOff>
    </xdr:from>
    <xdr:to>
      <xdr:col>9</xdr:col>
      <xdr:colOff>626364</xdr:colOff>
      <xdr:row>132</xdr:row>
      <xdr:rowOff>189214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9C7F30-01F8-43C8-A029-989AC91A5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859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9</xdr:col>
      <xdr:colOff>626364</xdr:colOff>
      <xdr:row>187</xdr:row>
      <xdr:rowOff>189214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71DF19-78B5-4247-91CC-518D3CF04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3365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</xdr:row>
      <xdr:rowOff>0</xdr:rowOff>
    </xdr:from>
    <xdr:to>
      <xdr:col>9</xdr:col>
      <xdr:colOff>626364</xdr:colOff>
      <xdr:row>242</xdr:row>
      <xdr:rowOff>189214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D7DC50A-6EF5-4A3D-B4AE-A7562018C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58140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244</xdr:row>
      <xdr:rowOff>0</xdr:rowOff>
    </xdr:from>
    <xdr:to>
      <xdr:col>9</xdr:col>
      <xdr:colOff>626364</xdr:colOff>
      <xdr:row>297</xdr:row>
      <xdr:rowOff>189214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D291D2-A13A-481E-86A5-28BDF87F5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6291500"/>
          <a:ext cx="18285714" cy="10285714"/>
        </a:xfrm>
        <a:prstGeom prst="rect">
          <a:avLst/>
        </a:prstGeom>
      </xdr:spPr>
    </xdr:pic>
    <xdr:clientData/>
  </xdr:twoCellAnchor>
  <xdr:twoCellAnchor>
    <xdr:from>
      <xdr:col>0</xdr:col>
      <xdr:colOff>338137</xdr:colOff>
      <xdr:row>22</xdr:row>
      <xdr:rowOff>23812</xdr:rowOff>
    </xdr:from>
    <xdr:to>
      <xdr:col>2</xdr:col>
      <xdr:colOff>23812</xdr:colOff>
      <xdr:row>36</xdr:row>
      <xdr:rowOff>100012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377B34A7-92AF-40D4-B789-7D073E76B16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295275</xdr:colOff>
      <xdr:row>37</xdr:row>
      <xdr:rowOff>171450</xdr:rowOff>
    </xdr:from>
    <xdr:to>
      <xdr:col>1</xdr:col>
      <xdr:colOff>1343025</xdr:colOff>
      <xdr:row>52</xdr:row>
      <xdr:rowOff>57150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1DD6A92-C70F-4D9D-AE90-562A2762917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523875</xdr:colOff>
      <xdr:row>14</xdr:row>
      <xdr:rowOff>80962</xdr:rowOff>
    </xdr:from>
    <xdr:to>
      <xdr:col>1</xdr:col>
      <xdr:colOff>695325</xdr:colOff>
      <xdr:row>28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9CB70A7-4719-4FA6-B84B-E78988E4D2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504825</xdr:colOff>
      <xdr:row>30</xdr:row>
      <xdr:rowOff>19050</xdr:rowOff>
    </xdr:from>
    <xdr:to>
      <xdr:col>1</xdr:col>
      <xdr:colOff>676275</xdr:colOff>
      <xdr:row>44</xdr:row>
      <xdr:rowOff>95250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09C6420-4F12-4BFE-AFFC-A76EB8F2CA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128</xdr:row>
      <xdr:rowOff>38100</xdr:rowOff>
    </xdr:from>
    <xdr:to>
      <xdr:col>12</xdr:col>
      <xdr:colOff>445389</xdr:colOff>
      <xdr:row>182</xdr:row>
      <xdr:rowOff>36814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D66DF1-E3F3-4B00-94C4-685D38925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4221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12</xdr:col>
      <xdr:colOff>445389</xdr:colOff>
      <xdr:row>185</xdr:row>
      <xdr:rowOff>189214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4D6A63-35A1-4920-89E6-C2BF7DD98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495550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187</xdr:row>
      <xdr:rowOff>0</xdr:rowOff>
    </xdr:from>
    <xdr:to>
      <xdr:col>12</xdr:col>
      <xdr:colOff>445389</xdr:colOff>
      <xdr:row>240</xdr:row>
      <xdr:rowOff>189214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8EC3FB-B14F-4DD1-B437-D562552F9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5433000"/>
          <a:ext cx="18285714" cy="10285714"/>
        </a:xfrm>
        <a:prstGeom prst="rect">
          <a:avLst/>
        </a:prstGeom>
      </xdr:spPr>
    </xdr:pic>
    <xdr:clientData/>
  </xdr:twoCellAnchor>
  <xdr:twoCellAnchor>
    <xdr:from>
      <xdr:col>0</xdr:col>
      <xdr:colOff>152400</xdr:colOff>
      <xdr:row>85</xdr:row>
      <xdr:rowOff>185737</xdr:rowOff>
    </xdr:from>
    <xdr:to>
      <xdr:col>3</xdr:col>
      <xdr:colOff>457200</xdr:colOff>
      <xdr:row>106</xdr:row>
      <xdr:rowOff>104775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58D3474-2D1E-4E68-A098-F43271D58DC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619125</xdr:colOff>
      <xdr:row>86</xdr:row>
      <xdr:rowOff>9525</xdr:rowOff>
    </xdr:from>
    <xdr:to>
      <xdr:col>7</xdr:col>
      <xdr:colOff>228600</xdr:colOff>
      <xdr:row>106</xdr:row>
      <xdr:rowOff>119063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D73C1330-C99A-4E2B-98F7-346A6DA30B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285749</xdr:colOff>
      <xdr:row>14</xdr:row>
      <xdr:rowOff>33336</xdr:rowOff>
    </xdr:from>
    <xdr:to>
      <xdr:col>1</xdr:col>
      <xdr:colOff>742949</xdr:colOff>
      <xdr:row>30</xdr:row>
      <xdr:rowOff>57149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9CD605B-817E-40D8-8346-27BD97FC3AE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266700</xdr:colOff>
      <xdr:row>31</xdr:row>
      <xdr:rowOff>180975</xdr:rowOff>
    </xdr:from>
    <xdr:to>
      <xdr:col>1</xdr:col>
      <xdr:colOff>723900</xdr:colOff>
      <xdr:row>48</xdr:row>
      <xdr:rowOff>14288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CCBA7F8-E7BC-4993-87E3-88AACBC601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607314</xdr:colOff>
      <xdr:row>53</xdr:row>
      <xdr:rowOff>189214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85BE73-6618-4F68-99A6-C7B6DE74F2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285714" cy="10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53</xdr:row>
      <xdr:rowOff>161925</xdr:rowOff>
    </xdr:from>
    <xdr:to>
      <xdr:col>30</xdr:col>
      <xdr:colOff>16764</xdr:colOff>
      <xdr:row>107</xdr:row>
      <xdr:rowOff>160639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9B06F-E17D-4A9B-9191-E98AF5B89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10258425"/>
          <a:ext cx="18285714" cy="10285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A712F3-3172-48B0-8456-8AF8E8B9B2B7}">
  <dimension ref="A1:L70"/>
  <sheetViews>
    <sheetView tabSelected="1" workbookViewId="0"/>
  </sheetViews>
  <sheetFormatPr defaultRowHeight="15" x14ac:dyDescent="0.25"/>
  <cols>
    <col min="1" max="1" width="52.85546875" bestFit="1" customWidth="1"/>
    <col min="2" max="2" width="20.42578125" bestFit="1" customWidth="1"/>
    <col min="3" max="3" width="14.5703125" bestFit="1" customWidth="1"/>
    <col min="4" max="4" width="54.5703125" bestFit="1" customWidth="1"/>
    <col min="5" max="5" width="20.42578125" bestFit="1" customWidth="1"/>
    <col min="6" max="6" width="14.5703125" bestFit="1" customWidth="1"/>
    <col min="7" max="7" width="51.28515625" bestFit="1" customWidth="1"/>
    <col min="8" max="8" width="21.5703125" bestFit="1" customWidth="1"/>
    <col min="9" max="9" width="14.5703125" bestFit="1" customWidth="1"/>
    <col min="10" max="10" width="51.28515625" bestFit="1" customWidth="1"/>
    <col min="11" max="11" width="21.5703125" bestFit="1" customWidth="1"/>
    <col min="12" max="12" width="14.5703125" bestFit="1" customWidth="1"/>
  </cols>
  <sheetData>
    <row r="1" spans="1:12" x14ac:dyDescent="0.25">
      <c r="A1" t="s">
        <v>31</v>
      </c>
      <c r="B1" t="s">
        <v>35</v>
      </c>
      <c r="C1">
        <v>94</v>
      </c>
      <c r="D1" t="s">
        <v>32</v>
      </c>
      <c r="E1" t="s">
        <v>36</v>
      </c>
      <c r="F1">
        <v>96</v>
      </c>
      <c r="G1" t="s">
        <v>33</v>
      </c>
      <c r="H1" t="s">
        <v>37</v>
      </c>
      <c r="I1">
        <v>102</v>
      </c>
      <c r="J1" t="s">
        <v>34</v>
      </c>
      <c r="K1" t="s">
        <v>38</v>
      </c>
      <c r="L1">
        <v>150</v>
      </c>
    </row>
    <row r="2" spans="1:12" x14ac:dyDescent="0.25">
      <c r="A2" t="s">
        <v>27</v>
      </c>
      <c r="B2" t="s">
        <v>15</v>
      </c>
      <c r="C2" t="s">
        <v>22</v>
      </c>
      <c r="D2" t="s">
        <v>27</v>
      </c>
      <c r="E2" t="s">
        <v>15</v>
      </c>
      <c r="F2" t="s">
        <v>22</v>
      </c>
      <c r="G2" t="s">
        <v>27</v>
      </c>
      <c r="H2" t="s">
        <v>15</v>
      </c>
      <c r="I2" t="s">
        <v>22</v>
      </c>
      <c r="J2" t="s">
        <v>27</v>
      </c>
      <c r="K2" t="s">
        <v>15</v>
      </c>
      <c r="L2" t="s">
        <v>22</v>
      </c>
    </row>
    <row r="3" spans="1:12" x14ac:dyDescent="0.25">
      <c r="A3">
        <v>28.4900284900286</v>
      </c>
      <c r="B3">
        <v>99.353489647607205</v>
      </c>
      <c r="C3">
        <f>A3*$C$1/60</f>
        <v>44.634377967711472</v>
      </c>
      <c r="D3">
        <v>146.01139601139499</v>
      </c>
      <c r="E3">
        <v>101.769047945518</v>
      </c>
      <c r="F3">
        <f>D3*$F$1/60</f>
        <v>233.61823361823198</v>
      </c>
      <c r="G3">
        <v>28.4900284900286</v>
      </c>
      <c r="H3">
        <v>100.289318524612</v>
      </c>
      <c r="I3">
        <f>G3*$I$1/60</f>
        <v>48.433048433048619</v>
      </c>
      <c r="J3">
        <v>53.4188034188034</v>
      </c>
      <c r="K3">
        <v>100.472751649222</v>
      </c>
      <c r="L3">
        <f>J3*$L$1/60</f>
        <v>133.54700854700849</v>
      </c>
    </row>
    <row r="4" spans="1:12" x14ac:dyDescent="0.25">
      <c r="A4">
        <v>60.541310541310501</v>
      </c>
      <c r="B4">
        <v>98.600027423556796</v>
      </c>
      <c r="C4">
        <f t="shared" ref="C4:C19" si="0">A4*$C$1/60</f>
        <v>94.848053181386447</v>
      </c>
      <c r="D4">
        <v>67.663817663817596</v>
      </c>
      <c r="E4">
        <v>100.844950256714</v>
      </c>
      <c r="F4">
        <f t="shared" ref="F4:F5" si="1">D4*$F$1/60</f>
        <v>108.26210826210814</v>
      </c>
      <c r="G4">
        <v>64.102564102564202</v>
      </c>
      <c r="H4">
        <v>101.406980818745</v>
      </c>
      <c r="I4">
        <f t="shared" ref="I4:I45" si="2">G4*$I$1/60</f>
        <v>108.97435897435913</v>
      </c>
      <c r="J4">
        <v>103.27635327635301</v>
      </c>
      <c r="K4">
        <v>100.090954796837</v>
      </c>
      <c r="L4">
        <f t="shared" ref="L4:L67" si="3">J4*$L$1/60</f>
        <v>258.19088319088252</v>
      </c>
    </row>
    <row r="5" spans="1:12" x14ac:dyDescent="0.25">
      <c r="A5">
        <v>89.031339031339002</v>
      </c>
      <c r="B5">
        <v>97.659932659932593</v>
      </c>
      <c r="C5">
        <f t="shared" si="0"/>
        <v>139.48243114909778</v>
      </c>
      <c r="D5">
        <v>28.4900284900286</v>
      </c>
      <c r="E5">
        <v>100.476484300013</v>
      </c>
      <c r="F5">
        <f t="shared" si="1"/>
        <v>45.584045584045754</v>
      </c>
      <c r="G5">
        <v>135.32763532763499</v>
      </c>
      <c r="H5">
        <v>100.647653000594</v>
      </c>
      <c r="I5">
        <f t="shared" si="2"/>
        <v>230.05698005697951</v>
      </c>
      <c r="J5">
        <v>142.45014245014201</v>
      </c>
      <c r="K5">
        <v>99.710757651934102</v>
      </c>
      <c r="L5">
        <f t="shared" si="3"/>
        <v>356.12535612535504</v>
      </c>
    </row>
    <row r="6" spans="1:12" x14ac:dyDescent="0.25">
      <c r="A6">
        <v>113.960113960114</v>
      </c>
      <c r="B6">
        <v>96.533205356734697</v>
      </c>
      <c r="C6">
        <f t="shared" si="0"/>
        <v>178.53751187084526</v>
      </c>
      <c r="D6">
        <v>213.675213675213</v>
      </c>
      <c r="E6">
        <v>100.26159026159</v>
      </c>
      <c r="F6">
        <f t="shared" ref="F6:F27" si="4">D6*$F$1/60</f>
        <v>341.88034188034084</v>
      </c>
      <c r="G6">
        <v>192.30769230769201</v>
      </c>
      <c r="H6">
        <v>100.077623901153</v>
      </c>
      <c r="I6">
        <f t="shared" si="2"/>
        <v>326.92307692307639</v>
      </c>
      <c r="J6">
        <v>185.18518518518499</v>
      </c>
      <c r="K6">
        <v>99.704358822005801</v>
      </c>
      <c r="L6">
        <f t="shared" si="3"/>
        <v>462.96296296296248</v>
      </c>
    </row>
    <row r="7" spans="1:12" x14ac:dyDescent="0.25">
      <c r="A7">
        <v>138.888888888888</v>
      </c>
      <c r="B7">
        <v>95.032146502734705</v>
      </c>
      <c r="C7">
        <f t="shared" si="0"/>
        <v>217.59259259259122</v>
      </c>
      <c r="D7">
        <v>281.33903133903101</v>
      </c>
      <c r="E7">
        <v>99.689961454667298</v>
      </c>
      <c r="F7">
        <f t="shared" si="4"/>
        <v>450.14245014244966</v>
      </c>
      <c r="G7">
        <v>267.09401709401698</v>
      </c>
      <c r="H7">
        <v>100.066425948778</v>
      </c>
      <c r="I7">
        <f t="shared" si="2"/>
        <v>454.05982905982887</v>
      </c>
      <c r="J7">
        <v>245.72649572649499</v>
      </c>
      <c r="K7">
        <v>99.508128037539706</v>
      </c>
      <c r="L7">
        <f t="shared" si="3"/>
        <v>614.31623931623756</v>
      </c>
    </row>
    <row r="8" spans="1:12" x14ac:dyDescent="0.25">
      <c r="A8">
        <v>170.94017094017099</v>
      </c>
      <c r="B8">
        <v>93.717186952481001</v>
      </c>
      <c r="C8">
        <f t="shared" si="0"/>
        <v>267.80626780626784</v>
      </c>
      <c r="D8">
        <v>359.68660968660902</v>
      </c>
      <c r="E8">
        <v>99.678230266465505</v>
      </c>
      <c r="F8">
        <f t="shared" si="4"/>
        <v>575.49857549857438</v>
      </c>
      <c r="G8">
        <v>359.68660968660902</v>
      </c>
      <c r="H8">
        <v>99.491064491064407</v>
      </c>
      <c r="I8">
        <f t="shared" si="2"/>
        <v>611.46723646723535</v>
      </c>
      <c r="J8">
        <v>292.02279202279198</v>
      </c>
      <c r="K8">
        <v>99.688361747185198</v>
      </c>
      <c r="L8">
        <f t="shared" si="3"/>
        <v>730.05698005697991</v>
      </c>
    </row>
    <row r="9" spans="1:12" x14ac:dyDescent="0.25">
      <c r="A9">
        <v>202.991452991453</v>
      </c>
      <c r="B9">
        <v>92.402227402227396</v>
      </c>
      <c r="C9">
        <f t="shared" si="0"/>
        <v>318.01994301994301</v>
      </c>
      <c r="D9">
        <v>438.03418803418799</v>
      </c>
      <c r="E9">
        <v>98.730670201258405</v>
      </c>
      <c r="F9">
        <f t="shared" si="4"/>
        <v>700.85470085470081</v>
      </c>
      <c r="G9">
        <v>409.54415954415902</v>
      </c>
      <c r="H9">
        <v>98.547770312476104</v>
      </c>
      <c r="I9">
        <f t="shared" si="2"/>
        <v>696.22507122507034</v>
      </c>
      <c r="J9">
        <v>327.63532763532697</v>
      </c>
      <c r="K9">
        <v>99.495863613510593</v>
      </c>
      <c r="L9">
        <f t="shared" si="3"/>
        <v>819.08831908831746</v>
      </c>
    </row>
    <row r="10" spans="1:12" x14ac:dyDescent="0.25">
      <c r="A10">
        <v>242.16524216524201</v>
      </c>
      <c r="B10">
        <v>91.647698706522206</v>
      </c>
      <c r="C10">
        <f t="shared" si="0"/>
        <v>379.39221272554579</v>
      </c>
      <c r="D10">
        <v>512.82051282051304</v>
      </c>
      <c r="E10">
        <v>98.157974922680793</v>
      </c>
      <c r="F10">
        <f t="shared" si="4"/>
        <v>820.51282051282078</v>
      </c>
      <c r="G10">
        <v>455.840455840456</v>
      </c>
      <c r="H10">
        <v>98.540838246720597</v>
      </c>
      <c r="I10">
        <f t="shared" si="2"/>
        <v>774.92877492877528</v>
      </c>
      <c r="J10">
        <v>377.49287749287703</v>
      </c>
      <c r="K10">
        <v>99.301232536526598</v>
      </c>
      <c r="L10">
        <f t="shared" si="3"/>
        <v>943.73219373219251</v>
      </c>
    </row>
    <row r="11" spans="1:12" x14ac:dyDescent="0.25">
      <c r="A11">
        <v>267.09401709401698</v>
      </c>
      <c r="B11">
        <v>90.708137178725394</v>
      </c>
      <c r="C11">
        <f t="shared" si="0"/>
        <v>418.44729344729325</v>
      </c>
      <c r="D11">
        <v>555.55555555555497</v>
      </c>
      <c r="E11">
        <v>97.964410317351394</v>
      </c>
      <c r="F11">
        <f t="shared" si="4"/>
        <v>888.888888888888</v>
      </c>
      <c r="G11">
        <v>495.01424501424401</v>
      </c>
      <c r="H11">
        <v>97.786309551015407</v>
      </c>
      <c r="I11">
        <f t="shared" si="2"/>
        <v>841.52421652421481</v>
      </c>
      <c r="J11">
        <v>416.666666666666</v>
      </c>
      <c r="K11">
        <v>99.295366942425701</v>
      </c>
      <c r="L11">
        <f t="shared" si="3"/>
        <v>1041.6666666666649</v>
      </c>
    </row>
    <row r="12" spans="1:12" x14ac:dyDescent="0.25">
      <c r="A12">
        <v>299.14529914529902</v>
      </c>
      <c r="B12">
        <v>89.206011853070606</v>
      </c>
      <c r="C12">
        <f t="shared" si="0"/>
        <v>468.66096866096842</v>
      </c>
      <c r="D12">
        <v>587.60683760683696</v>
      </c>
      <c r="E12">
        <v>96.462284991696706</v>
      </c>
      <c r="F12">
        <f t="shared" si="4"/>
        <v>940.17094017093916</v>
      </c>
      <c r="G12">
        <v>537.74928774928696</v>
      </c>
      <c r="H12">
        <v>98.154242271889302</v>
      </c>
      <c r="I12">
        <f t="shared" si="2"/>
        <v>914.1737891737879</v>
      </c>
      <c r="J12">
        <v>455.840455840456</v>
      </c>
      <c r="K12">
        <v>99.476667123725903</v>
      </c>
      <c r="L12">
        <f t="shared" si="3"/>
        <v>1139.6011396011402</v>
      </c>
    </row>
    <row r="13" spans="1:12" x14ac:dyDescent="0.25">
      <c r="A13">
        <v>345.44159544159498</v>
      </c>
      <c r="B13">
        <v>87.888919359507497</v>
      </c>
      <c r="C13">
        <f t="shared" si="0"/>
        <v>541.19183285849874</v>
      </c>
      <c r="D13">
        <v>619.65811965811895</v>
      </c>
      <c r="E13">
        <v>96.270320093849406</v>
      </c>
      <c r="F13">
        <f t="shared" si="4"/>
        <v>991.45299145299032</v>
      </c>
      <c r="G13">
        <v>594.72934472934401</v>
      </c>
      <c r="H13">
        <v>97.771378947849499</v>
      </c>
      <c r="I13">
        <f t="shared" si="2"/>
        <v>1011.0398860398849</v>
      </c>
      <c r="J13">
        <v>498.57549857549799</v>
      </c>
      <c r="K13">
        <v>99.470268293797602</v>
      </c>
      <c r="L13">
        <f t="shared" si="3"/>
        <v>1246.4387464387448</v>
      </c>
    </row>
    <row r="14" spans="1:12" x14ac:dyDescent="0.25">
      <c r="A14">
        <v>373.93162393162299</v>
      </c>
      <c r="B14">
        <v>86.761658820482296</v>
      </c>
      <c r="C14">
        <f t="shared" si="0"/>
        <v>585.82621082620938</v>
      </c>
      <c r="D14">
        <v>665.95441595441503</v>
      </c>
      <c r="E14">
        <v>95.701890701890605</v>
      </c>
      <c r="F14">
        <f t="shared" si="4"/>
        <v>1065.527065527064</v>
      </c>
      <c r="G14">
        <v>651.70940170940105</v>
      </c>
      <c r="H14">
        <v>97.575681399210794</v>
      </c>
      <c r="I14">
        <f t="shared" si="2"/>
        <v>1107.9059829059818</v>
      </c>
      <c r="J14">
        <v>537.74928774928696</v>
      </c>
      <c r="K14">
        <v>98.902905373493596</v>
      </c>
      <c r="L14">
        <f t="shared" si="3"/>
        <v>1344.3732193732174</v>
      </c>
    </row>
    <row r="15" spans="1:12" x14ac:dyDescent="0.25">
      <c r="A15">
        <v>405.98290598290498</v>
      </c>
      <c r="B15">
        <v>85.821030821030803</v>
      </c>
      <c r="C15">
        <f t="shared" si="0"/>
        <v>636.03988603988444</v>
      </c>
      <c r="D15">
        <v>698.00569800569804</v>
      </c>
      <c r="E15">
        <v>94.012599600834804</v>
      </c>
      <c r="F15">
        <f t="shared" si="4"/>
        <v>1116.8091168091169</v>
      </c>
      <c r="G15">
        <v>705.12820512820497</v>
      </c>
      <c r="H15">
        <v>97.380517086399394</v>
      </c>
      <c r="I15">
        <f t="shared" si="2"/>
        <v>1198.7179487179485</v>
      </c>
      <c r="J15">
        <v>580.48433048433003</v>
      </c>
      <c r="K15">
        <v>98.147843441961001</v>
      </c>
      <c r="L15">
        <f t="shared" si="3"/>
        <v>1451.2108262108252</v>
      </c>
    </row>
    <row r="16" spans="1:12" x14ac:dyDescent="0.25">
      <c r="A16">
        <v>434.47293447293401</v>
      </c>
      <c r="B16">
        <v>84.506604506604504</v>
      </c>
      <c r="C16">
        <f t="shared" si="0"/>
        <v>680.67426400759666</v>
      </c>
      <c r="D16">
        <v>726.49572649572599</v>
      </c>
      <c r="E16">
        <v>92.136675960205295</v>
      </c>
      <c r="F16">
        <f t="shared" si="4"/>
        <v>1162.3931623931614</v>
      </c>
      <c r="G16">
        <v>762.10826210826201</v>
      </c>
      <c r="H16">
        <v>97.184819537760703</v>
      </c>
      <c r="I16">
        <f t="shared" si="2"/>
        <v>1295.5840455840453</v>
      </c>
      <c r="J16">
        <v>641.02564102564099</v>
      </c>
      <c r="K16">
        <v>98.5131099836982</v>
      </c>
      <c r="L16">
        <f t="shared" si="3"/>
        <v>1602.5641025641025</v>
      </c>
    </row>
    <row r="17" spans="1:12" x14ac:dyDescent="0.25">
      <c r="A17">
        <v>470.08547008546998</v>
      </c>
      <c r="B17">
        <v>83.565443271325606</v>
      </c>
      <c r="C17">
        <f t="shared" si="0"/>
        <v>736.46723646723638</v>
      </c>
      <c r="D17">
        <v>751.42450142450105</v>
      </c>
      <c r="E17">
        <v>90.8227828816064</v>
      </c>
      <c r="F17">
        <f t="shared" si="4"/>
        <v>1202.2792022792016</v>
      </c>
      <c r="G17">
        <v>808.40455840455797</v>
      </c>
      <c r="H17">
        <v>96.616390145801901</v>
      </c>
      <c r="I17">
        <f t="shared" si="2"/>
        <v>1374.2877492877485</v>
      </c>
      <c r="J17">
        <v>676.63817663817599</v>
      </c>
      <c r="K17">
        <v>98.320611850023596</v>
      </c>
      <c r="L17">
        <f t="shared" si="3"/>
        <v>1691.59544159544</v>
      </c>
    </row>
    <row r="18" spans="1:12" x14ac:dyDescent="0.25">
      <c r="A18">
        <v>512.82051282051304</v>
      </c>
      <c r="B18">
        <v>81.687386687386606</v>
      </c>
      <c r="C18">
        <f t="shared" si="0"/>
        <v>803.4188034188038</v>
      </c>
      <c r="D18">
        <v>776.35327635327599</v>
      </c>
      <c r="E18">
        <v>90.631884455413797</v>
      </c>
      <c r="F18">
        <f t="shared" si="4"/>
        <v>1242.1652421652418</v>
      </c>
      <c r="G18">
        <v>854.70085470085405</v>
      </c>
      <c r="H18">
        <v>96.796623855447294</v>
      </c>
      <c r="I18">
        <f t="shared" si="2"/>
        <v>1452.991452991452</v>
      </c>
      <c r="J18">
        <v>715.81196581196502</v>
      </c>
      <c r="K18">
        <v>98.314746255922699</v>
      </c>
      <c r="L18">
        <f t="shared" si="3"/>
        <v>1789.5299145299127</v>
      </c>
    </row>
    <row r="19" spans="1:12" x14ac:dyDescent="0.25">
      <c r="A19">
        <v>534.18803418803395</v>
      </c>
      <c r="B19">
        <v>79.999695293812906</v>
      </c>
      <c r="C19">
        <f t="shared" si="0"/>
        <v>836.8945868945865</v>
      </c>
      <c r="D19">
        <v>819.08831908831905</v>
      </c>
      <c r="E19">
        <v>90.0639882992824</v>
      </c>
      <c r="F19">
        <f t="shared" si="4"/>
        <v>1310.5413105413104</v>
      </c>
      <c r="G19">
        <v>908.11965811965797</v>
      </c>
      <c r="H19">
        <v>96.788625318037006</v>
      </c>
      <c r="I19">
        <f t="shared" si="2"/>
        <v>1543.8034188034185</v>
      </c>
      <c r="J19">
        <v>758.54700854700798</v>
      </c>
      <c r="K19">
        <v>97.934015875192301</v>
      </c>
      <c r="L19">
        <f t="shared" si="3"/>
        <v>1896.3675213675199</v>
      </c>
    </row>
    <row r="20" spans="1:12" x14ac:dyDescent="0.25">
      <c r="D20">
        <v>865.38461538461502</v>
      </c>
      <c r="E20">
        <v>89.3083931319225</v>
      </c>
      <c r="F20">
        <f t="shared" si="4"/>
        <v>1384.6153846153838</v>
      </c>
      <c r="G20">
        <v>954.41595441595405</v>
      </c>
      <c r="H20">
        <v>96.220195926078205</v>
      </c>
      <c r="I20">
        <f t="shared" si="2"/>
        <v>1622.5071225071219</v>
      </c>
      <c r="J20">
        <v>797.72079772079701</v>
      </c>
      <c r="K20">
        <v>97.366652954888195</v>
      </c>
      <c r="L20">
        <f t="shared" si="3"/>
        <v>1994.3019943019926</v>
      </c>
    </row>
    <row r="21" spans="1:12" x14ac:dyDescent="0.25">
      <c r="D21">
        <v>900.99715099715002</v>
      </c>
      <c r="E21">
        <v>88.367231896643602</v>
      </c>
      <c r="F21">
        <f t="shared" si="4"/>
        <v>1441.59544159544</v>
      </c>
      <c r="G21">
        <v>1011.39601139601</v>
      </c>
      <c r="H21">
        <v>96.0244983774395</v>
      </c>
      <c r="I21">
        <f t="shared" si="2"/>
        <v>1719.3732193732169</v>
      </c>
      <c r="J21">
        <v>833.33333333333303</v>
      </c>
      <c r="K21">
        <v>96.986989045812507</v>
      </c>
      <c r="L21">
        <f t="shared" si="3"/>
        <v>2083.3333333333326</v>
      </c>
    </row>
    <row r="22" spans="1:12" x14ac:dyDescent="0.25">
      <c r="D22">
        <v>943.73219373219297</v>
      </c>
      <c r="E22">
        <v>87.799335740512106</v>
      </c>
      <c r="F22">
        <f t="shared" si="4"/>
        <v>1509.9715099715088</v>
      </c>
      <c r="G22">
        <v>1079.05982905982</v>
      </c>
      <c r="H22">
        <v>95.265703795115499</v>
      </c>
      <c r="I22">
        <f t="shared" si="2"/>
        <v>1834.401709401694</v>
      </c>
      <c r="J22">
        <v>872.50712250712195</v>
      </c>
      <c r="K22">
        <v>97.168289227112695</v>
      </c>
      <c r="L22">
        <f t="shared" si="3"/>
        <v>2181.2678062678046</v>
      </c>
    </row>
    <row r="23" spans="1:12" x14ac:dyDescent="0.25">
      <c r="D23">
        <v>982.905982905982</v>
      </c>
      <c r="E23">
        <v>85.734646616999498</v>
      </c>
      <c r="F23">
        <f t="shared" si="4"/>
        <v>1572.6495726495712</v>
      </c>
      <c r="G23">
        <v>1136.03988603988</v>
      </c>
      <c r="H23">
        <v>95.257172021877807</v>
      </c>
      <c r="I23">
        <f t="shared" si="2"/>
        <v>1931.267806267796</v>
      </c>
      <c r="J23">
        <v>915.24216524216502</v>
      </c>
      <c r="K23">
        <v>96.600393070981298</v>
      </c>
      <c r="L23">
        <f t="shared" si="3"/>
        <v>2288.1054131054125</v>
      </c>
    </row>
    <row r="24" spans="1:12" x14ac:dyDescent="0.25">
      <c r="D24">
        <v>1014.95726495726</v>
      </c>
      <c r="E24">
        <v>84.419687066745794</v>
      </c>
      <c r="F24">
        <f t="shared" si="4"/>
        <v>1623.9316239316161</v>
      </c>
      <c r="G24">
        <v>1185.8974358974299</v>
      </c>
      <c r="H24">
        <v>95.249706720294895</v>
      </c>
      <c r="I24">
        <f t="shared" si="2"/>
        <v>2016.0256410256306</v>
      </c>
      <c r="J24">
        <v>950.85470085470104</v>
      </c>
      <c r="K24">
        <v>96.407894937306693</v>
      </c>
      <c r="L24">
        <f t="shared" si="3"/>
        <v>2377.1367521367524</v>
      </c>
    </row>
    <row r="25" spans="1:12" x14ac:dyDescent="0.25">
      <c r="D25">
        <v>1050.5698005698</v>
      </c>
      <c r="E25">
        <v>81.794033852857297</v>
      </c>
      <c r="F25">
        <f t="shared" si="4"/>
        <v>1680.9116809116799</v>
      </c>
      <c r="G25">
        <v>1250</v>
      </c>
      <c r="H25">
        <v>94.865776924600397</v>
      </c>
      <c r="I25">
        <f t="shared" si="2"/>
        <v>2125</v>
      </c>
      <c r="J25">
        <v>1007.83475783475</v>
      </c>
      <c r="K25">
        <v>96.399363164069001</v>
      </c>
      <c r="L25">
        <f t="shared" si="3"/>
        <v>2519.5868945868747</v>
      </c>
    </row>
    <row r="26" spans="1:12" x14ac:dyDescent="0.25">
      <c r="D26">
        <v>1068.3760683760599</v>
      </c>
      <c r="E26">
        <v>80.106875695110901</v>
      </c>
      <c r="F26">
        <f t="shared" si="4"/>
        <v>1709.4017094016958</v>
      </c>
      <c r="G26">
        <v>1285.6125356125301</v>
      </c>
      <c r="H26">
        <v>94.860444566326905</v>
      </c>
      <c r="I26">
        <f t="shared" si="2"/>
        <v>2185.5413105413013</v>
      </c>
      <c r="J26">
        <v>1068.3760683760599</v>
      </c>
      <c r="K26">
        <v>96.015966604201793</v>
      </c>
      <c r="L26">
        <f t="shared" si="3"/>
        <v>2670.94017094015</v>
      </c>
    </row>
    <row r="27" spans="1:12" x14ac:dyDescent="0.25">
      <c r="D27">
        <v>1086.1823361823299</v>
      </c>
      <c r="E27">
        <v>78.419717537364505</v>
      </c>
      <c r="F27">
        <f t="shared" si="4"/>
        <v>1737.8917378917279</v>
      </c>
      <c r="G27">
        <v>1342.5925925925901</v>
      </c>
      <c r="H27">
        <v>94.851912793089198</v>
      </c>
      <c r="I27">
        <f t="shared" si="2"/>
        <v>2282.4074074074033</v>
      </c>
      <c r="J27">
        <v>1118.2336182336101</v>
      </c>
      <c r="K27">
        <v>96.008501302618896</v>
      </c>
      <c r="L27">
        <f t="shared" si="3"/>
        <v>2795.5840455840248</v>
      </c>
    </row>
    <row r="28" spans="1:12" x14ac:dyDescent="0.25">
      <c r="G28">
        <v>1413.8176638176601</v>
      </c>
      <c r="H28">
        <v>94.466916525740004</v>
      </c>
      <c r="I28">
        <f t="shared" si="2"/>
        <v>2403.4900284900223</v>
      </c>
      <c r="J28">
        <v>1178.77492877492</v>
      </c>
      <c r="K28">
        <v>95.625104742751702</v>
      </c>
      <c r="L28">
        <f t="shared" si="3"/>
        <v>2946.9373219373001</v>
      </c>
    </row>
    <row r="29" spans="1:12" x14ac:dyDescent="0.25">
      <c r="G29">
        <v>1460.11396011396</v>
      </c>
      <c r="H29">
        <v>94.459984459984398</v>
      </c>
      <c r="I29">
        <f t="shared" si="2"/>
        <v>2482.1937321937321</v>
      </c>
      <c r="J29">
        <v>1246.4387464387401</v>
      </c>
      <c r="K29">
        <v>94.866310160427702</v>
      </c>
      <c r="L29">
        <f t="shared" si="3"/>
        <v>3116.0968660968501</v>
      </c>
    </row>
    <row r="30" spans="1:12" x14ac:dyDescent="0.25">
      <c r="G30">
        <v>1506.41025641025</v>
      </c>
      <c r="H30">
        <v>93.704389292624498</v>
      </c>
      <c r="I30">
        <f t="shared" si="2"/>
        <v>2560.8974358974247</v>
      </c>
      <c r="J30">
        <v>1310.5413105413099</v>
      </c>
      <c r="K30">
        <v>95.043877690936498</v>
      </c>
      <c r="L30">
        <f t="shared" si="3"/>
        <v>3276.3532763532753</v>
      </c>
    </row>
    <row r="31" spans="1:12" x14ac:dyDescent="0.25">
      <c r="G31">
        <v>1545.58404558404</v>
      </c>
      <c r="H31">
        <v>92.762694821518295</v>
      </c>
      <c r="I31">
        <f t="shared" si="2"/>
        <v>2627.492877492868</v>
      </c>
      <c r="J31">
        <v>1353.2763532763499</v>
      </c>
      <c r="K31">
        <v>95.037478861008196</v>
      </c>
      <c r="L31">
        <f t="shared" si="3"/>
        <v>3383.190883190875</v>
      </c>
    </row>
    <row r="32" spans="1:12" x14ac:dyDescent="0.25">
      <c r="G32">
        <v>1574.07407407407</v>
      </c>
      <c r="H32">
        <v>91.822600057894107</v>
      </c>
      <c r="I32">
        <f t="shared" si="2"/>
        <v>2675.9259259259193</v>
      </c>
      <c r="J32">
        <v>1399.5726495726401</v>
      </c>
      <c r="K32">
        <v>94.843381019851506</v>
      </c>
      <c r="L32">
        <f t="shared" si="3"/>
        <v>3498.9316239316004</v>
      </c>
    </row>
    <row r="33" spans="7:12" x14ac:dyDescent="0.25">
      <c r="G33">
        <v>1623.9316239316199</v>
      </c>
      <c r="H33">
        <v>91.253637430108</v>
      </c>
      <c r="I33">
        <f t="shared" si="2"/>
        <v>2760.6837606837535</v>
      </c>
      <c r="J33">
        <v>1456.5527065527001</v>
      </c>
      <c r="K33">
        <v>94.834849246613899</v>
      </c>
      <c r="L33">
        <f t="shared" si="3"/>
        <v>3641.3817663817504</v>
      </c>
    </row>
    <row r="34" spans="7:12" x14ac:dyDescent="0.25">
      <c r="G34">
        <v>1663.10541310541</v>
      </c>
      <c r="H34">
        <v>90.686274509803894</v>
      </c>
      <c r="I34">
        <f t="shared" si="2"/>
        <v>2827.2792022791969</v>
      </c>
      <c r="J34">
        <v>1502.849002849</v>
      </c>
      <c r="K34">
        <v>94.453585630056196</v>
      </c>
      <c r="L34">
        <f t="shared" si="3"/>
        <v>3757.1225071224999</v>
      </c>
    </row>
    <row r="35" spans="7:12" x14ac:dyDescent="0.25">
      <c r="G35">
        <v>1709.4017094017099</v>
      </c>
      <c r="H35">
        <v>89.743513567042896</v>
      </c>
      <c r="I35">
        <f t="shared" si="2"/>
        <v>2905.9829059829067</v>
      </c>
      <c r="J35">
        <v>1552.7065527065499</v>
      </c>
      <c r="K35">
        <v>94.446120328473199</v>
      </c>
      <c r="L35">
        <f t="shared" si="3"/>
        <v>3881.7663817663752</v>
      </c>
    </row>
    <row r="36" spans="7:12" x14ac:dyDescent="0.25">
      <c r="G36">
        <v>1748.57549857549</v>
      </c>
      <c r="H36">
        <v>88.801819095936693</v>
      </c>
      <c r="I36">
        <f t="shared" si="2"/>
        <v>2972.5783475783328</v>
      </c>
      <c r="J36">
        <v>1591.88034188034</v>
      </c>
      <c r="K36">
        <v>95.001752060575498</v>
      </c>
      <c r="L36">
        <f t="shared" si="3"/>
        <v>3979.70085470085</v>
      </c>
    </row>
    <row r="37" spans="7:12" x14ac:dyDescent="0.25">
      <c r="G37">
        <v>1798.4330484330401</v>
      </c>
      <c r="H37">
        <v>87.858524917348404</v>
      </c>
      <c r="I37">
        <f t="shared" si="2"/>
        <v>3057.3361823361683</v>
      </c>
      <c r="J37">
        <v>1634.61538461538</v>
      </c>
      <c r="K37">
        <v>94.433855904444101</v>
      </c>
      <c r="L37">
        <f t="shared" si="3"/>
        <v>4086.5384615384496</v>
      </c>
    </row>
    <row r="38" spans="7:12" x14ac:dyDescent="0.25">
      <c r="G38">
        <v>1841.1680911680901</v>
      </c>
      <c r="H38">
        <v>87.103462985815895</v>
      </c>
      <c r="I38">
        <f t="shared" si="2"/>
        <v>3129.9857549857534</v>
      </c>
      <c r="J38">
        <v>1666.6666666666599</v>
      </c>
      <c r="K38">
        <v>94.054725231195803</v>
      </c>
      <c r="L38">
        <f t="shared" si="3"/>
        <v>4166.6666666666497</v>
      </c>
    </row>
    <row r="39" spans="7:12" x14ac:dyDescent="0.25">
      <c r="G39">
        <v>1876.78062678062</v>
      </c>
      <c r="H39">
        <v>86.536633301339094</v>
      </c>
      <c r="I39">
        <f t="shared" si="2"/>
        <v>3190.5270655270538</v>
      </c>
      <c r="J39">
        <v>1709.4017094017099</v>
      </c>
      <c r="K39">
        <v>93.673994850465405</v>
      </c>
      <c r="L39">
        <f t="shared" si="3"/>
        <v>4273.5042735042753</v>
      </c>
    </row>
    <row r="40" spans="7:12" x14ac:dyDescent="0.25">
      <c r="G40">
        <v>1915.95441595441</v>
      </c>
      <c r="H40">
        <v>86.156436156436101</v>
      </c>
      <c r="I40">
        <f t="shared" si="2"/>
        <v>3257.1225071224972</v>
      </c>
      <c r="J40">
        <v>1748.57549857549</v>
      </c>
      <c r="K40">
        <v>94.229626582567704</v>
      </c>
      <c r="L40">
        <f t="shared" si="3"/>
        <v>4371.4387464387246</v>
      </c>
    </row>
    <row r="41" spans="7:12" x14ac:dyDescent="0.25">
      <c r="G41">
        <v>1944.44444444444</v>
      </c>
      <c r="H41">
        <v>84.467678291207605</v>
      </c>
      <c r="I41">
        <f t="shared" si="2"/>
        <v>3305.5555555555479</v>
      </c>
      <c r="J41">
        <v>1780.6267806267799</v>
      </c>
      <c r="K41">
        <v>94.037661684720405</v>
      </c>
      <c r="L41">
        <f t="shared" si="3"/>
        <v>4451.5669515669497</v>
      </c>
    </row>
    <row r="42" spans="7:12" x14ac:dyDescent="0.25">
      <c r="G42">
        <v>1980.0569800569799</v>
      </c>
      <c r="H42">
        <v>83.526517055928807</v>
      </c>
      <c r="I42">
        <f t="shared" si="2"/>
        <v>3366.0968660968656</v>
      </c>
      <c r="J42">
        <v>1816.23931623931</v>
      </c>
      <c r="K42">
        <v>93.283666224842605</v>
      </c>
      <c r="L42">
        <f t="shared" si="3"/>
        <v>4540.5982905982755</v>
      </c>
    </row>
    <row r="43" spans="7:12" x14ac:dyDescent="0.25">
      <c r="G43">
        <v>2001.4245014245</v>
      </c>
      <c r="H43">
        <v>82.774654539360398</v>
      </c>
      <c r="I43">
        <f t="shared" si="2"/>
        <v>3402.4216524216504</v>
      </c>
      <c r="J43">
        <v>1862.53561253561</v>
      </c>
      <c r="K43">
        <v>92.902402608284902</v>
      </c>
      <c r="L43">
        <f t="shared" si="3"/>
        <v>4656.3390313390246</v>
      </c>
    </row>
    <row r="44" spans="7:12" x14ac:dyDescent="0.25">
      <c r="G44">
        <v>2033.47578347578</v>
      </c>
      <c r="H44">
        <v>81.272529213705596</v>
      </c>
      <c r="I44">
        <f t="shared" si="2"/>
        <v>3456.908831908826</v>
      </c>
      <c r="J44">
        <v>1919.51566951566</v>
      </c>
      <c r="K44">
        <v>92.706705059646197</v>
      </c>
      <c r="L44">
        <f t="shared" si="3"/>
        <v>4798.7891737891496</v>
      </c>
    </row>
    <row r="45" spans="7:12" x14ac:dyDescent="0.25">
      <c r="G45">
        <v>2058.4045584045498</v>
      </c>
      <c r="H45">
        <v>79.958636135106701</v>
      </c>
      <c r="I45">
        <f t="shared" si="2"/>
        <v>3499.2877492877346</v>
      </c>
      <c r="J45">
        <v>1969.3732193732101</v>
      </c>
      <c r="K45">
        <v>92.6992397580632</v>
      </c>
      <c r="L45">
        <f t="shared" si="3"/>
        <v>4923.4330484330258</v>
      </c>
    </row>
    <row r="46" spans="7:12" x14ac:dyDescent="0.25">
      <c r="J46">
        <v>2001.4245014245</v>
      </c>
      <c r="K46">
        <v>92.320109084814902</v>
      </c>
      <c r="L46">
        <f t="shared" si="3"/>
        <v>5003.5612535612499</v>
      </c>
    </row>
    <row r="47" spans="7:12" x14ac:dyDescent="0.25">
      <c r="J47">
        <v>2029.91452991453</v>
      </c>
      <c r="K47">
        <v>91.005682770388603</v>
      </c>
      <c r="L47">
        <f t="shared" si="3"/>
        <v>5074.7863247863252</v>
      </c>
    </row>
    <row r="48" spans="7:12" x14ac:dyDescent="0.25">
      <c r="J48">
        <v>2069.0883190883101</v>
      </c>
      <c r="K48">
        <v>90.251154074683399</v>
      </c>
      <c r="L48">
        <f t="shared" si="3"/>
        <v>5172.7207977207754</v>
      </c>
    </row>
    <row r="49" spans="10:12" x14ac:dyDescent="0.25">
      <c r="J49">
        <v>2104.70085470085</v>
      </c>
      <c r="K49">
        <v>89.497158614805599</v>
      </c>
      <c r="L49">
        <f t="shared" si="3"/>
        <v>5261.7521367521249</v>
      </c>
    </row>
    <row r="50" spans="10:12" x14ac:dyDescent="0.25">
      <c r="J50">
        <v>2143.8746438746398</v>
      </c>
      <c r="K50">
        <v>89.678458796105801</v>
      </c>
      <c r="L50">
        <f t="shared" si="3"/>
        <v>5359.6866096865997</v>
      </c>
    </row>
    <row r="51" spans="10:12" x14ac:dyDescent="0.25">
      <c r="J51">
        <v>2172.3646723646698</v>
      </c>
      <c r="K51">
        <v>89.299861358684794</v>
      </c>
      <c r="L51">
        <f t="shared" si="3"/>
        <v>5430.911680911674</v>
      </c>
    </row>
    <row r="52" spans="10:12" x14ac:dyDescent="0.25">
      <c r="J52">
        <v>2204.4159544159502</v>
      </c>
      <c r="K52">
        <v>88.920730685436496</v>
      </c>
      <c r="L52">
        <f t="shared" si="3"/>
        <v>5511.0398860398755</v>
      </c>
    </row>
    <row r="53" spans="10:12" x14ac:dyDescent="0.25">
      <c r="J53">
        <v>2250.7122507122499</v>
      </c>
      <c r="K53">
        <v>87.977969742675597</v>
      </c>
      <c r="L53">
        <f t="shared" si="3"/>
        <v>5626.7806267806254</v>
      </c>
    </row>
    <row r="54" spans="10:12" x14ac:dyDescent="0.25">
      <c r="J54">
        <v>2297.0085470085401</v>
      </c>
      <c r="K54">
        <v>87.596706126117795</v>
      </c>
      <c r="L54">
        <f t="shared" si="3"/>
        <v>5742.5213675213499</v>
      </c>
    </row>
    <row r="55" spans="10:12" x14ac:dyDescent="0.25">
      <c r="J55">
        <v>2339.7435897435898</v>
      </c>
      <c r="K55">
        <v>87.403141520788495</v>
      </c>
      <c r="L55">
        <f t="shared" si="3"/>
        <v>5849.3589743589746</v>
      </c>
    </row>
    <row r="56" spans="10:12" x14ac:dyDescent="0.25">
      <c r="J56">
        <v>2382.4786324786301</v>
      </c>
      <c r="K56">
        <v>87.396742690860293</v>
      </c>
      <c r="L56">
        <f t="shared" si="3"/>
        <v>5956.1965811965756</v>
      </c>
    </row>
    <row r="57" spans="10:12" x14ac:dyDescent="0.25">
      <c r="J57">
        <v>2425.2136752136698</v>
      </c>
      <c r="K57">
        <v>86.828846534728797</v>
      </c>
      <c r="L57">
        <f t="shared" si="3"/>
        <v>6063.0341880341748</v>
      </c>
    </row>
    <row r="58" spans="10:12" x14ac:dyDescent="0.25">
      <c r="J58">
        <v>2446.5811965811899</v>
      </c>
      <c r="K58">
        <v>85.702652467358305</v>
      </c>
      <c r="L58">
        <f t="shared" si="3"/>
        <v>6116.4529914529749</v>
      </c>
    </row>
    <row r="59" spans="10:12" x14ac:dyDescent="0.25">
      <c r="J59">
        <v>2482.1937321937298</v>
      </c>
      <c r="K59">
        <v>85.322988558282603</v>
      </c>
      <c r="L59">
        <f t="shared" si="3"/>
        <v>6205.4843304843243</v>
      </c>
    </row>
    <row r="60" spans="10:12" x14ac:dyDescent="0.25">
      <c r="J60">
        <v>2514.2450142450102</v>
      </c>
      <c r="K60">
        <v>85.5053552112375</v>
      </c>
      <c r="L60">
        <f t="shared" si="3"/>
        <v>6285.6125356125258</v>
      </c>
    </row>
    <row r="61" spans="10:12" x14ac:dyDescent="0.25">
      <c r="J61">
        <v>2549.8575498575501</v>
      </c>
      <c r="K61">
        <v>85.687188628365007</v>
      </c>
      <c r="L61">
        <f t="shared" si="3"/>
        <v>6374.6438746438753</v>
      </c>
    </row>
    <row r="62" spans="10:12" x14ac:dyDescent="0.25">
      <c r="J62">
        <v>2585.47008547008</v>
      </c>
      <c r="K62">
        <v>84.933193168487193</v>
      </c>
      <c r="L62">
        <f t="shared" si="3"/>
        <v>6463.6752136752002</v>
      </c>
    </row>
    <row r="63" spans="10:12" x14ac:dyDescent="0.25">
      <c r="J63">
        <v>2621.0826210826199</v>
      </c>
      <c r="K63">
        <v>84.553529259411505</v>
      </c>
      <c r="L63">
        <f t="shared" si="3"/>
        <v>6552.7065527065506</v>
      </c>
    </row>
    <row r="64" spans="10:12" x14ac:dyDescent="0.25">
      <c r="J64">
        <v>2660.2564102564102</v>
      </c>
      <c r="K64">
        <v>84.173332114508497</v>
      </c>
      <c r="L64">
        <f t="shared" si="3"/>
        <v>6650.6410256410254</v>
      </c>
    </row>
    <row r="65" spans="10:12" x14ac:dyDescent="0.25">
      <c r="J65">
        <v>2710.1139601139598</v>
      </c>
      <c r="K65">
        <v>83.604369486722405</v>
      </c>
      <c r="L65">
        <f t="shared" si="3"/>
        <v>6775.2849002848998</v>
      </c>
    </row>
    <row r="66" spans="10:12" x14ac:dyDescent="0.25">
      <c r="J66">
        <v>2756.41025641025</v>
      </c>
      <c r="K66">
        <v>83.4102716455657</v>
      </c>
      <c r="L66">
        <f t="shared" si="3"/>
        <v>6891.0256410256252</v>
      </c>
    </row>
    <row r="67" spans="10:12" x14ac:dyDescent="0.25">
      <c r="J67">
        <v>2799.1452991452902</v>
      </c>
      <c r="K67">
        <v>83.029541264835302</v>
      </c>
      <c r="L67">
        <f t="shared" si="3"/>
        <v>6997.8632478632253</v>
      </c>
    </row>
    <row r="68" spans="10:12" x14ac:dyDescent="0.25">
      <c r="J68">
        <v>2841.88034188034</v>
      </c>
      <c r="K68">
        <v>81.900147782500696</v>
      </c>
      <c r="L68">
        <f t="shared" ref="L68:L70" si="5">J68*$L$1/60</f>
        <v>7104.70085470085</v>
      </c>
    </row>
    <row r="69" spans="10:12" x14ac:dyDescent="0.25">
      <c r="J69">
        <v>2877.4928774928699</v>
      </c>
      <c r="K69">
        <v>80.397489221018603</v>
      </c>
      <c r="L69">
        <f t="shared" si="5"/>
        <v>7193.732193732174</v>
      </c>
    </row>
    <row r="70" spans="10:12" x14ac:dyDescent="0.25">
      <c r="J70">
        <v>2902.4216524216499</v>
      </c>
      <c r="K70">
        <v>79.083596142419594</v>
      </c>
      <c r="L70">
        <f t="shared" si="5"/>
        <v>7256.0541310541248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57C2C-4934-4446-85CF-032699F110D7}">
  <dimension ref="A1:F16"/>
  <sheetViews>
    <sheetView topLeftCell="B1" workbookViewId="0">
      <selection activeCell="G2" sqref="G2"/>
    </sheetView>
  </sheetViews>
  <sheetFormatPr defaultRowHeight="15" x14ac:dyDescent="0.25"/>
  <cols>
    <col min="1" max="1" width="66" bestFit="1" customWidth="1"/>
    <col min="2" max="3" width="39.140625" bestFit="1" customWidth="1"/>
    <col min="4" max="4" width="67" bestFit="1" customWidth="1"/>
    <col min="5" max="6" width="39.140625" bestFit="1" customWidth="1"/>
    <col min="7" max="7" width="40.28515625" customWidth="1"/>
  </cols>
  <sheetData>
    <row r="1" spans="1:6" x14ac:dyDescent="0.25">
      <c r="A1" t="s">
        <v>16</v>
      </c>
      <c r="B1" t="s">
        <v>21</v>
      </c>
      <c r="C1">
        <v>150</v>
      </c>
      <c r="D1" t="s">
        <v>17</v>
      </c>
      <c r="E1" t="s">
        <v>20</v>
      </c>
      <c r="F1">
        <v>120</v>
      </c>
    </row>
    <row r="2" spans="1:6" x14ac:dyDescent="0.25">
      <c r="A2" t="s">
        <v>14</v>
      </c>
      <c r="B2" t="s">
        <v>15</v>
      </c>
      <c r="C2" t="s">
        <v>22</v>
      </c>
      <c r="D2" t="s">
        <v>14</v>
      </c>
      <c r="E2" t="s">
        <v>15</v>
      </c>
      <c r="F2" t="s">
        <v>22</v>
      </c>
    </row>
    <row r="3" spans="1:6" x14ac:dyDescent="0.25">
      <c r="A3">
        <v>0.18268248058308201</v>
      </c>
      <c r="B3">
        <v>100.00721261623001</v>
      </c>
      <c r="C3">
        <f>A3*$C$1/60</f>
        <v>0.45670620145770502</v>
      </c>
      <c r="D3">
        <v>0.18268248058308201</v>
      </c>
      <c r="E3">
        <v>100.00721261623001</v>
      </c>
      <c r="F3">
        <f>D3*$F$1/60</f>
        <v>0.36536496116616402</v>
      </c>
    </row>
    <row r="4" spans="1:6" x14ac:dyDescent="0.25">
      <c r="A4">
        <v>97.356395139977707</v>
      </c>
      <c r="B4">
        <v>96.173024815298504</v>
      </c>
      <c r="C4">
        <f t="shared" ref="C4:C13" si="0">A4*$C$1/60</f>
        <v>243.39098784994428</v>
      </c>
      <c r="D4">
        <v>365.65457973282599</v>
      </c>
      <c r="E4">
        <v>90.921265521744999</v>
      </c>
      <c r="F4">
        <f t="shared" ref="F4:F13" si="1">D4*$F$1/60</f>
        <v>731.30915946565199</v>
      </c>
    </row>
    <row r="5" spans="1:6" x14ac:dyDescent="0.25">
      <c r="A5">
        <v>190.66704168557999</v>
      </c>
      <c r="B5">
        <v>93.781555196007702</v>
      </c>
      <c r="C5">
        <f t="shared" si="0"/>
        <v>476.66760421394997</v>
      </c>
      <c r="D5">
        <v>449.89570946802002</v>
      </c>
      <c r="E5">
        <v>88.889257100528198</v>
      </c>
      <c r="F5">
        <f t="shared" si="1"/>
        <v>899.79141893604003</v>
      </c>
    </row>
    <row r="6" spans="1:6" x14ac:dyDescent="0.25">
      <c r="A6">
        <v>281.37557680043801</v>
      </c>
      <c r="B6">
        <v>90.908594709448494</v>
      </c>
      <c r="C6">
        <f t="shared" si="0"/>
        <v>703.43894200109503</v>
      </c>
      <c r="D6">
        <v>528.94821118763105</v>
      </c>
      <c r="E6">
        <v>86.736193687986102</v>
      </c>
      <c r="F6">
        <f t="shared" si="1"/>
        <v>1057.8964223752621</v>
      </c>
    </row>
    <row r="7" spans="1:6" x14ac:dyDescent="0.25">
      <c r="A7">
        <v>357.792549562369</v>
      </c>
      <c r="B7">
        <v>86.469911694185001</v>
      </c>
      <c r="C7">
        <f t="shared" si="0"/>
        <v>894.48137390592251</v>
      </c>
      <c r="D7">
        <v>606.71079636751404</v>
      </c>
      <c r="E7">
        <v>84.943761086960706</v>
      </c>
      <c r="F7">
        <f t="shared" si="1"/>
        <v>1213.4215927350281</v>
      </c>
    </row>
    <row r="8" spans="1:6" x14ac:dyDescent="0.25">
      <c r="A8">
        <v>434.10035840297598</v>
      </c>
      <c r="B8">
        <v>76.137741476442002</v>
      </c>
      <c r="C8">
        <f t="shared" si="0"/>
        <v>1085.2508960074399</v>
      </c>
      <c r="D8">
        <v>680.581353576928</v>
      </c>
      <c r="E8">
        <v>83.030468430183802</v>
      </c>
      <c r="F8">
        <f t="shared" si="1"/>
        <v>1361.162707153856</v>
      </c>
    </row>
    <row r="9" spans="1:6" x14ac:dyDescent="0.25">
      <c r="A9">
        <v>494.74871412141101</v>
      </c>
      <c r="B9">
        <v>60.390845825454598</v>
      </c>
      <c r="C9">
        <f t="shared" si="0"/>
        <v>1236.8717853035275</v>
      </c>
      <c r="D9">
        <v>750.56433848613005</v>
      </c>
      <c r="E9">
        <v>81.236866215715693</v>
      </c>
      <c r="F9">
        <f t="shared" si="1"/>
        <v>1501.1286769722601</v>
      </c>
    </row>
    <row r="10" spans="1:6" x14ac:dyDescent="0.25">
      <c r="A10">
        <v>539.85346414438595</v>
      </c>
      <c r="B10">
        <v>45.483537690793099</v>
      </c>
      <c r="C10">
        <f t="shared" si="0"/>
        <v>1349.6336603609648</v>
      </c>
      <c r="D10">
        <v>819.25740685560504</v>
      </c>
      <c r="E10">
        <v>79.803894812764298</v>
      </c>
      <c r="F10">
        <f t="shared" si="1"/>
        <v>1638.5148137112099</v>
      </c>
    </row>
    <row r="11" spans="1:6" x14ac:dyDescent="0.25">
      <c r="A11">
        <v>569.44134249344802</v>
      </c>
      <c r="B11">
        <v>32.859120060819798</v>
      </c>
      <c r="C11">
        <f t="shared" si="0"/>
        <v>1423.6033562336199</v>
      </c>
      <c r="D11">
        <v>884.058447254611</v>
      </c>
      <c r="E11">
        <v>78.250063354061396</v>
      </c>
      <c r="F11">
        <f t="shared" si="1"/>
        <v>1768.116894509222</v>
      </c>
    </row>
    <row r="12" spans="1:6" x14ac:dyDescent="0.25">
      <c r="A12">
        <v>586.16347297218203</v>
      </c>
      <c r="B12">
        <v>25.645139281467401</v>
      </c>
      <c r="C12">
        <f t="shared" si="0"/>
        <v>1465.408682430455</v>
      </c>
      <c r="D12">
        <v>941.07765954780496</v>
      </c>
      <c r="E12">
        <v>76.574787032885595</v>
      </c>
      <c r="F12">
        <f t="shared" si="1"/>
        <v>1882.1553190956099</v>
      </c>
    </row>
    <row r="13" spans="1:6" x14ac:dyDescent="0.25">
      <c r="A13">
        <v>600.40156728201305</v>
      </c>
      <c r="B13">
        <v>24.324255833447001</v>
      </c>
      <c r="C13">
        <f t="shared" si="0"/>
        <v>1501.0039182050325</v>
      </c>
      <c r="D13">
        <v>978.65455466968103</v>
      </c>
      <c r="E13">
        <v>75.257412425193394</v>
      </c>
      <c r="F13">
        <f t="shared" si="1"/>
        <v>1957.3091093393621</v>
      </c>
    </row>
    <row r="16" spans="1:6" x14ac:dyDescent="0.25">
      <c r="C16" t="s">
        <v>25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27DD3B-1C47-4442-BDA5-B01C80E31E73}">
  <dimension ref="A1:I90"/>
  <sheetViews>
    <sheetView workbookViewId="0">
      <selection activeCell="E110" sqref="E110"/>
    </sheetView>
  </sheetViews>
  <sheetFormatPr defaultRowHeight="15" x14ac:dyDescent="0.25"/>
  <cols>
    <col min="1" max="1" width="63.5703125" bestFit="1" customWidth="1"/>
    <col min="2" max="2" width="23" bestFit="1" customWidth="1"/>
    <col min="3" max="3" width="14.85546875" bestFit="1" customWidth="1"/>
    <col min="4" max="4" width="37" bestFit="1" customWidth="1"/>
    <col min="5" max="5" width="23" bestFit="1" customWidth="1"/>
    <col min="6" max="6" width="14.85546875" bestFit="1" customWidth="1"/>
    <col min="7" max="7" width="37" bestFit="1" customWidth="1"/>
    <col min="8" max="8" width="12" bestFit="1" customWidth="1"/>
    <col min="9" max="9" width="14.85546875" bestFit="1" customWidth="1"/>
  </cols>
  <sheetData>
    <row r="1" spans="1:9" x14ac:dyDescent="0.25">
      <c r="A1" t="s">
        <v>30</v>
      </c>
      <c r="B1" t="s">
        <v>28</v>
      </c>
      <c r="C1">
        <v>100</v>
      </c>
      <c r="D1" t="s">
        <v>11</v>
      </c>
      <c r="E1" t="s">
        <v>28</v>
      </c>
      <c r="F1">
        <v>100</v>
      </c>
      <c r="G1" t="s">
        <v>12</v>
      </c>
      <c r="H1" t="s">
        <v>28</v>
      </c>
      <c r="I1">
        <v>100</v>
      </c>
    </row>
    <row r="2" spans="1:9" x14ac:dyDescent="0.25">
      <c r="A2" t="s">
        <v>27</v>
      </c>
      <c r="B2" t="s">
        <v>15</v>
      </c>
      <c r="C2" t="s">
        <v>26</v>
      </c>
      <c r="D2" t="s">
        <v>27</v>
      </c>
      <c r="E2" t="s">
        <v>15</v>
      </c>
      <c r="F2" t="s">
        <v>26</v>
      </c>
      <c r="G2" t="s">
        <v>27</v>
      </c>
      <c r="H2" t="s">
        <v>15</v>
      </c>
      <c r="I2" t="s">
        <v>26</v>
      </c>
    </row>
    <row r="3" spans="1:9" x14ac:dyDescent="0.25">
      <c r="A3">
        <v>6.1813186813186496</v>
      </c>
      <c r="B3">
        <v>100.203106142412</v>
      </c>
      <c r="C3">
        <f>A3*$C$1/60</f>
        <v>10.30219780219775</v>
      </c>
      <c r="D3">
        <v>9.6153846153846096</v>
      </c>
      <c r="E3">
        <v>99.770076383154404</v>
      </c>
      <c r="F3">
        <f>D3*$F$1/60</f>
        <v>16.025641025641015</v>
      </c>
      <c r="G3">
        <v>17.857142857142801</v>
      </c>
      <c r="H3">
        <v>99.337741377119897</v>
      </c>
      <c r="I3">
        <f>G3*$I$1/60</f>
        <v>29.761904761904667</v>
      </c>
    </row>
    <row r="4" spans="1:9" x14ac:dyDescent="0.25">
      <c r="A4">
        <v>14.4230769230769</v>
      </c>
      <c r="B4">
        <v>99.987534142158395</v>
      </c>
      <c r="C4">
        <f t="shared" ref="C4:C67" si="0">A4*$C$1/60</f>
        <v>24.038461538461501</v>
      </c>
      <c r="D4">
        <v>22.6648351648351</v>
      </c>
      <c r="E4">
        <v>99.410690465603693</v>
      </c>
      <c r="F4">
        <f t="shared" ref="F4:F10" si="1">D4*$F$1/60</f>
        <v>37.774725274725164</v>
      </c>
      <c r="G4">
        <v>30.906593406593402</v>
      </c>
      <c r="H4">
        <v>99.122864130089496</v>
      </c>
      <c r="I4">
        <f t="shared" ref="I4:I5" si="2">G4*$I$1/60</f>
        <v>51.510989010989</v>
      </c>
    </row>
    <row r="5" spans="1:9" x14ac:dyDescent="0.25">
      <c r="A5">
        <v>22.6648351648351</v>
      </c>
      <c r="B5">
        <v>99.699707806644199</v>
      </c>
      <c r="C5">
        <f t="shared" si="0"/>
        <v>37.774725274725164</v>
      </c>
      <c r="D5">
        <v>35.027472527472497</v>
      </c>
      <c r="E5">
        <v>99.195713968112798</v>
      </c>
      <c r="F5">
        <f t="shared" si="1"/>
        <v>58.379120879120826</v>
      </c>
      <c r="G5">
        <v>41.208791208791098</v>
      </c>
      <c r="H5">
        <v>98.907589881217007</v>
      </c>
      <c r="I5">
        <f t="shared" si="2"/>
        <v>68.681318681318501</v>
      </c>
    </row>
    <row r="6" spans="1:9" x14ac:dyDescent="0.25">
      <c r="A6">
        <v>32.280219780219703</v>
      </c>
      <c r="B6">
        <v>99.412079972051004</v>
      </c>
      <c r="C6">
        <f t="shared" si="0"/>
        <v>53.800366300366171</v>
      </c>
      <c r="D6">
        <v>50.824175824175697</v>
      </c>
      <c r="E6">
        <v>98.908979387664303</v>
      </c>
      <c r="F6">
        <f t="shared" si="1"/>
        <v>84.706959706959495</v>
      </c>
      <c r="G6">
        <v>54.258241758241702</v>
      </c>
      <c r="H6">
        <v>98.548203963666296</v>
      </c>
      <c r="I6">
        <f>G6*$I$1/60+48</f>
        <v>138.43040293040283</v>
      </c>
    </row>
    <row r="7" spans="1:9" x14ac:dyDescent="0.25">
      <c r="A7">
        <v>42.582417582417499</v>
      </c>
      <c r="B7">
        <v>99.1968057231785</v>
      </c>
      <c r="C7">
        <f t="shared" si="0"/>
        <v>70.970695970695843</v>
      </c>
      <c r="D7">
        <v>63.873626373626301</v>
      </c>
      <c r="E7">
        <v>98.405084799593396</v>
      </c>
      <c r="F7">
        <f t="shared" si="1"/>
        <v>106.45604395604384</v>
      </c>
      <c r="G7">
        <v>65.934065934065899</v>
      </c>
      <c r="H7">
        <v>98.405382550975006</v>
      </c>
      <c r="I7">
        <f t="shared" ref="I7:I9" si="3">G7*$I$1/60+48</f>
        <v>157.89010989010984</v>
      </c>
    </row>
    <row r="8" spans="1:9" x14ac:dyDescent="0.25">
      <c r="A8">
        <v>52.884615384615302</v>
      </c>
      <c r="B8">
        <v>98.981531474305996</v>
      </c>
      <c r="C8">
        <f t="shared" si="0"/>
        <v>88.141025641025493</v>
      </c>
      <c r="D8">
        <v>75.549450549450498</v>
      </c>
      <c r="E8">
        <v>98.117754716381796</v>
      </c>
      <c r="F8">
        <f t="shared" si="1"/>
        <v>125.91575091575082</v>
      </c>
      <c r="G8">
        <v>79.670329670329593</v>
      </c>
      <c r="H8">
        <v>97.829332878104495</v>
      </c>
      <c r="I8">
        <f t="shared" si="3"/>
        <v>180.78388278388266</v>
      </c>
    </row>
    <row r="9" spans="1:9" x14ac:dyDescent="0.25">
      <c r="A9">
        <v>62.5</v>
      </c>
      <c r="B9">
        <v>98.549394969192605</v>
      </c>
      <c r="C9">
        <f t="shared" si="0"/>
        <v>104.16666666666667</v>
      </c>
      <c r="D9">
        <v>84.4780219780219</v>
      </c>
      <c r="E9">
        <v>97.613264625547799</v>
      </c>
      <c r="F9">
        <f t="shared" si="1"/>
        <v>140.79670329670316</v>
      </c>
      <c r="G9">
        <v>94.093406593406499</v>
      </c>
      <c r="H9">
        <v>97.4701454614749</v>
      </c>
      <c r="I9">
        <f t="shared" si="3"/>
        <v>204.82234432234418</v>
      </c>
    </row>
    <row r="10" spans="1:9" x14ac:dyDescent="0.25">
      <c r="A10">
        <v>71.428571428571303</v>
      </c>
      <c r="B10">
        <v>98.189413548878804</v>
      </c>
      <c r="C10">
        <f t="shared" si="0"/>
        <v>119.04761904761884</v>
      </c>
      <c r="D10">
        <v>95.467032967032907</v>
      </c>
      <c r="E10">
        <v>96.820054945054906</v>
      </c>
      <c r="F10">
        <f t="shared" si="1"/>
        <v>159.11172161172149</v>
      </c>
      <c r="G10">
        <v>106.456043956043</v>
      </c>
      <c r="H10">
        <v>97.255168963983905</v>
      </c>
      <c r="I10">
        <f>G10*$I$1/60+48*2</f>
        <v>273.42673992673832</v>
      </c>
    </row>
    <row r="11" spans="1:9" x14ac:dyDescent="0.25">
      <c r="A11">
        <v>78.2967032967032</v>
      </c>
      <c r="B11">
        <v>97.829134377183493</v>
      </c>
      <c r="C11">
        <f t="shared" si="0"/>
        <v>130.49450549450532</v>
      </c>
      <c r="D11">
        <v>105.08241758241699</v>
      </c>
      <c r="E11">
        <v>96.243409769421305</v>
      </c>
      <c r="F11">
        <f>D11*$F$1/60+48</f>
        <v>223.13736263736166</v>
      </c>
      <c r="G11">
        <v>119.505494505494</v>
      </c>
      <c r="H11">
        <v>96.751274375913098</v>
      </c>
      <c r="I11">
        <f t="shared" ref="I11:I15" si="4">G11*$I$1/60+48*2</f>
        <v>295.17582417582332</v>
      </c>
    </row>
    <row r="12" spans="1:9" x14ac:dyDescent="0.25">
      <c r="A12">
        <v>84.4780219780219</v>
      </c>
      <c r="B12">
        <v>97.613264625547799</v>
      </c>
      <c r="C12">
        <f t="shared" si="0"/>
        <v>140.79670329670316</v>
      </c>
      <c r="D12">
        <v>115.384615384615</v>
      </c>
      <c r="E12">
        <v>95.883626850028506</v>
      </c>
      <c r="F12">
        <f t="shared" ref="F12:F21" si="5">D12*$F$1/60+48</f>
        <v>240.30769230769167</v>
      </c>
      <c r="G12">
        <v>128.43406593406499</v>
      </c>
      <c r="H12">
        <v>96.463547290859395</v>
      </c>
      <c r="I12">
        <f t="shared" si="4"/>
        <v>310.05677655677493</v>
      </c>
    </row>
    <row r="13" spans="1:9" x14ac:dyDescent="0.25">
      <c r="A13">
        <v>93.406593406593302</v>
      </c>
      <c r="B13">
        <v>97.108774534713802</v>
      </c>
      <c r="C13">
        <f t="shared" si="0"/>
        <v>155.67765567765551</v>
      </c>
      <c r="D13">
        <v>122.93956043956</v>
      </c>
      <c r="E13">
        <v>95.1621752524931</v>
      </c>
      <c r="F13">
        <f t="shared" si="5"/>
        <v>252.89926739926665</v>
      </c>
      <c r="G13">
        <v>102.33516483516399</v>
      </c>
      <c r="H13">
        <v>97.832608143301698</v>
      </c>
      <c r="I13">
        <f t="shared" si="4"/>
        <v>266.55860805860664</v>
      </c>
    </row>
    <row r="14" spans="1:9" x14ac:dyDescent="0.25">
      <c r="A14">
        <v>100.274725274725</v>
      </c>
      <c r="B14">
        <v>96.603986692498196</v>
      </c>
      <c r="C14">
        <f t="shared" si="0"/>
        <v>167.12454212454168</v>
      </c>
      <c r="D14">
        <v>131.181318681318</v>
      </c>
      <c r="E14">
        <v>94.657585911198595</v>
      </c>
      <c r="F14">
        <f t="shared" si="5"/>
        <v>266.63553113553002</v>
      </c>
      <c r="G14">
        <v>138.04945054945</v>
      </c>
      <c r="H14">
        <v>96.1759194562662</v>
      </c>
      <c r="I14">
        <f t="shared" si="4"/>
        <v>326.08241758241667</v>
      </c>
    </row>
    <row r="15" spans="1:9" x14ac:dyDescent="0.25">
      <c r="A15">
        <v>107.82967032966999</v>
      </c>
      <c r="B15">
        <v>96.171552436003296</v>
      </c>
      <c r="C15">
        <f t="shared" si="0"/>
        <v>179.71611721611666</v>
      </c>
      <c r="D15">
        <v>138.04945054945</v>
      </c>
      <c r="E15">
        <v>94.225052404243101</v>
      </c>
      <c r="F15">
        <f t="shared" si="5"/>
        <v>278.08241758241667</v>
      </c>
      <c r="G15">
        <v>148.35164835164801</v>
      </c>
      <c r="H15">
        <v>95.743882201613403</v>
      </c>
      <c r="I15">
        <f t="shared" si="4"/>
        <v>343.25274725274664</v>
      </c>
    </row>
    <row r="16" spans="1:9" x14ac:dyDescent="0.25">
      <c r="A16">
        <v>113.324175824175</v>
      </c>
      <c r="B16">
        <v>95.666566092866603</v>
      </c>
      <c r="C16">
        <f t="shared" si="0"/>
        <v>188.873626373625</v>
      </c>
      <c r="D16">
        <v>144.230769230769</v>
      </c>
      <c r="E16">
        <v>93.575656641046805</v>
      </c>
      <c r="F16">
        <f t="shared" si="5"/>
        <v>288.38461538461502</v>
      </c>
      <c r="G16">
        <v>158.65384615384599</v>
      </c>
      <c r="H16">
        <v>95.962133964301501</v>
      </c>
      <c r="I16">
        <f>G16*$I$1/60+48*3</f>
        <v>408.42307692307662</v>
      </c>
    </row>
    <row r="17" spans="1:9" x14ac:dyDescent="0.25">
      <c r="A17">
        <v>120.87912087911999</v>
      </c>
      <c r="B17">
        <v>95.089623165851407</v>
      </c>
      <c r="C17">
        <f t="shared" si="0"/>
        <v>201.46520146520001</v>
      </c>
      <c r="D17">
        <v>152.47252747252699</v>
      </c>
      <c r="E17">
        <v>92.926558629232005</v>
      </c>
      <c r="F17">
        <f t="shared" si="5"/>
        <v>302.12087912087833</v>
      </c>
      <c r="G17">
        <v>150.412087912087</v>
      </c>
      <c r="H17">
        <v>96.322214635075895</v>
      </c>
      <c r="I17">
        <f t="shared" ref="I17:I22" si="6">G17*$I$1/60+48*3</f>
        <v>394.68681318681172</v>
      </c>
    </row>
    <row r="18" spans="1:9" x14ac:dyDescent="0.25">
      <c r="A18">
        <v>127.06043956043899</v>
      </c>
      <c r="B18">
        <v>94.656990408435405</v>
      </c>
      <c r="C18">
        <f t="shared" si="0"/>
        <v>211.7673992673983</v>
      </c>
      <c r="D18">
        <v>162.774725274725</v>
      </c>
      <c r="E18">
        <v>92.2777583687988</v>
      </c>
      <c r="F18">
        <f t="shared" si="5"/>
        <v>319.29120879120836</v>
      </c>
      <c r="G18">
        <v>164.148351648351</v>
      </c>
      <c r="H18">
        <v>95.818419297465496</v>
      </c>
      <c r="I18">
        <f t="shared" si="6"/>
        <v>417.58058608058496</v>
      </c>
    </row>
    <row r="19" spans="1:9" x14ac:dyDescent="0.25">
      <c r="A19">
        <v>133.24175824175799</v>
      </c>
      <c r="B19">
        <v>94.079848980499193</v>
      </c>
      <c r="C19">
        <f t="shared" si="0"/>
        <v>222.06959706959665</v>
      </c>
      <c r="D19">
        <v>171.70329670329599</v>
      </c>
      <c r="E19">
        <v>91.628759607444493</v>
      </c>
      <c r="F19">
        <f t="shared" si="5"/>
        <v>334.17216117215997</v>
      </c>
      <c r="G19">
        <v>171.70329670329599</v>
      </c>
      <c r="H19">
        <v>95.530493711490806</v>
      </c>
      <c r="I19">
        <f t="shared" si="6"/>
        <v>430.17216117215997</v>
      </c>
    </row>
    <row r="20" spans="1:9" x14ac:dyDescent="0.25">
      <c r="A20">
        <v>140.10989010988999</v>
      </c>
      <c r="B20">
        <v>93.719569808803897</v>
      </c>
      <c r="C20">
        <f t="shared" si="0"/>
        <v>233.51648351648331</v>
      </c>
      <c r="D20">
        <v>181.318681318681</v>
      </c>
      <c r="E20">
        <v>91.052114431810907</v>
      </c>
      <c r="F20">
        <f t="shared" si="5"/>
        <v>350.19780219780171</v>
      </c>
      <c r="G20">
        <v>179.94505494505401</v>
      </c>
      <c r="H20">
        <v>95.242667375976595</v>
      </c>
      <c r="I20">
        <f t="shared" si="6"/>
        <v>443.90842490842334</v>
      </c>
    </row>
    <row r="21" spans="1:9" x14ac:dyDescent="0.25">
      <c r="A21">
        <v>145.60439560439499</v>
      </c>
      <c r="B21">
        <v>93.142329130407106</v>
      </c>
      <c r="C21">
        <f t="shared" si="0"/>
        <v>242.67399267399165</v>
      </c>
      <c r="D21">
        <v>190.93406593406499</v>
      </c>
      <c r="E21">
        <v>90.475469256177306</v>
      </c>
      <c r="F21">
        <f t="shared" si="5"/>
        <v>366.22344322344168</v>
      </c>
      <c r="G21">
        <v>189.56043956043899</v>
      </c>
      <c r="H21">
        <v>95.027293876643498</v>
      </c>
      <c r="I21">
        <f t="shared" si="6"/>
        <v>459.93406593406502</v>
      </c>
    </row>
    <row r="22" spans="1:9" x14ac:dyDescent="0.25">
      <c r="A22">
        <v>153.84615384615299</v>
      </c>
      <c r="B22">
        <v>92.709994124372699</v>
      </c>
      <c r="C22">
        <f t="shared" si="0"/>
        <v>256.41025641025499</v>
      </c>
      <c r="D22">
        <v>201.236263736263</v>
      </c>
      <c r="E22">
        <v>90.115686336784506</v>
      </c>
      <c r="F22">
        <f>D22*$F$1/60+48*2</f>
        <v>431.39377289377165</v>
      </c>
      <c r="G22">
        <v>198.48901098901001</v>
      </c>
      <c r="H22">
        <v>94.811821126850006</v>
      </c>
      <c r="I22">
        <f t="shared" si="6"/>
        <v>474.81501831501669</v>
      </c>
    </row>
    <row r="23" spans="1:9" x14ac:dyDescent="0.25">
      <c r="A23">
        <v>160.71428571428501</v>
      </c>
      <c r="B23">
        <v>92.132951946896995</v>
      </c>
      <c r="C23">
        <f t="shared" si="0"/>
        <v>267.8571428571417</v>
      </c>
      <c r="D23">
        <v>206.043956043956</v>
      </c>
      <c r="E23">
        <v>90.549907101568905</v>
      </c>
      <c r="F23">
        <f t="shared" ref="F23:F34" si="7">D23*$F$1/60+48*2</f>
        <v>439.40659340659329</v>
      </c>
      <c r="G23">
        <v>201.923076923076</v>
      </c>
      <c r="H23">
        <v>95.245843390713304</v>
      </c>
      <c r="I23">
        <f>G23*$I$1/60+48*4</f>
        <v>528.53846153846007</v>
      </c>
    </row>
    <row r="24" spans="1:9" x14ac:dyDescent="0.25">
      <c r="A24">
        <v>166.89560439560401</v>
      </c>
      <c r="B24">
        <v>91.772573524741105</v>
      </c>
      <c r="C24">
        <f t="shared" si="0"/>
        <v>278.15934065934005</v>
      </c>
      <c r="D24">
        <v>200.54945054945</v>
      </c>
      <c r="E24">
        <v>91.199402115225794</v>
      </c>
      <c r="F24">
        <f t="shared" si="7"/>
        <v>430.24908424908335</v>
      </c>
      <c r="G24">
        <v>206.730769230769</v>
      </c>
      <c r="H24">
        <v>94.523994791335795</v>
      </c>
      <c r="I24">
        <f t="shared" ref="I24:I28" si="8">G24*$I$1/60+48*4</f>
        <v>536.55128205128165</v>
      </c>
    </row>
    <row r="25" spans="1:9" x14ac:dyDescent="0.25">
      <c r="A25">
        <v>176.510989010988</v>
      </c>
      <c r="B25">
        <v>91.3404370196277</v>
      </c>
      <c r="C25">
        <f t="shared" si="0"/>
        <v>294.18498168498002</v>
      </c>
      <c r="D25">
        <v>213.598901098901</v>
      </c>
      <c r="E25">
        <v>90.189727180334103</v>
      </c>
      <c r="F25">
        <f t="shared" si="7"/>
        <v>451.99816849816835</v>
      </c>
      <c r="G25">
        <v>216.34615384615299</v>
      </c>
      <c r="H25">
        <v>94.164112621482502</v>
      </c>
      <c r="I25">
        <f t="shared" si="8"/>
        <v>552.57692307692173</v>
      </c>
    </row>
    <row r="26" spans="1:9" x14ac:dyDescent="0.25">
      <c r="A26">
        <v>184.06593406593399</v>
      </c>
      <c r="B26">
        <v>90.763494092612504</v>
      </c>
      <c r="C26">
        <f t="shared" si="0"/>
        <v>306.77655677655662</v>
      </c>
      <c r="D26">
        <v>222.52747252747201</v>
      </c>
      <c r="E26">
        <v>89.757491424760204</v>
      </c>
      <c r="F26">
        <f t="shared" si="7"/>
        <v>466.87912087912002</v>
      </c>
      <c r="G26">
        <v>225.961538461538</v>
      </c>
      <c r="H26">
        <v>93.948739122149505</v>
      </c>
      <c r="I26">
        <f t="shared" si="8"/>
        <v>568.60256410256329</v>
      </c>
    </row>
    <row r="27" spans="1:9" x14ac:dyDescent="0.25">
      <c r="A27">
        <v>192.30769230769201</v>
      </c>
      <c r="B27">
        <v>90.403413421838195</v>
      </c>
      <c r="C27">
        <f t="shared" si="0"/>
        <v>320.51282051282004</v>
      </c>
      <c r="D27">
        <v>232.142857142857</v>
      </c>
      <c r="E27">
        <v>88.964083243346195</v>
      </c>
      <c r="F27">
        <f t="shared" si="7"/>
        <v>482.90476190476164</v>
      </c>
      <c r="G27">
        <v>234.89010989010899</v>
      </c>
      <c r="H27">
        <v>93.733266372355899</v>
      </c>
      <c r="I27">
        <f t="shared" si="8"/>
        <v>583.4835164835149</v>
      </c>
    </row>
    <row r="28" spans="1:9" x14ac:dyDescent="0.25">
      <c r="A28">
        <v>200.54945054945</v>
      </c>
      <c r="B28">
        <v>89.898824080543704</v>
      </c>
      <c r="C28">
        <f t="shared" si="0"/>
        <v>334.24908424908335</v>
      </c>
      <c r="D28">
        <v>239.69780219780199</v>
      </c>
      <c r="E28">
        <v>88.387140316330999</v>
      </c>
      <c r="F28">
        <f t="shared" si="7"/>
        <v>495.49633699633665</v>
      </c>
      <c r="G28">
        <v>241.75824175824101</v>
      </c>
      <c r="H28">
        <v>93.372987200660603</v>
      </c>
      <c r="I28">
        <f t="shared" si="8"/>
        <v>594.93040293040167</v>
      </c>
    </row>
    <row r="29" spans="1:9" x14ac:dyDescent="0.25">
      <c r="A29">
        <v>208.10439560439499</v>
      </c>
      <c r="B29">
        <v>89.321881153528494</v>
      </c>
      <c r="C29">
        <f t="shared" si="0"/>
        <v>346.84065934065831</v>
      </c>
      <c r="D29">
        <v>247.93956043956001</v>
      </c>
      <c r="E29">
        <v>88.099313980816802</v>
      </c>
      <c r="F29">
        <f t="shared" si="7"/>
        <v>509.23260073260002</v>
      </c>
      <c r="G29">
        <v>250.686813186813</v>
      </c>
      <c r="H29">
        <v>93.229768786127096</v>
      </c>
      <c r="I29">
        <f>G29*$I$1/60+48*5</f>
        <v>657.8113553113551</v>
      </c>
    </row>
    <row r="30" spans="1:9" x14ac:dyDescent="0.25">
      <c r="A30">
        <v>216.34615384615299</v>
      </c>
      <c r="B30">
        <v>89.034054818014297</v>
      </c>
      <c r="C30">
        <f t="shared" si="0"/>
        <v>360.57692307692167</v>
      </c>
      <c r="D30">
        <v>256.18131868131798</v>
      </c>
      <c r="E30">
        <v>87.666978974782396</v>
      </c>
      <c r="F30">
        <f t="shared" si="7"/>
        <v>522.96886446886333</v>
      </c>
      <c r="G30">
        <v>259.61538461538402</v>
      </c>
      <c r="H30">
        <v>93.086550371593702</v>
      </c>
      <c r="I30">
        <f t="shared" ref="I30:I34" si="9">G30*$I$1/60+48*5</f>
        <v>672.69230769230671</v>
      </c>
    </row>
    <row r="31" spans="1:9" x14ac:dyDescent="0.25">
      <c r="A31">
        <v>222.52747252747201</v>
      </c>
      <c r="B31">
        <v>88.601422060598296</v>
      </c>
      <c r="C31">
        <f t="shared" si="0"/>
        <v>370.87912087912002</v>
      </c>
      <c r="D31">
        <v>263.04945054945</v>
      </c>
      <c r="E31">
        <v>87.234445467826902</v>
      </c>
      <c r="F31">
        <f t="shared" si="7"/>
        <v>534.4157509157501</v>
      </c>
      <c r="G31">
        <v>266.48351648351598</v>
      </c>
      <c r="H31">
        <v>92.870779870418502</v>
      </c>
      <c r="I31">
        <f t="shared" si="9"/>
        <v>684.13919413919325</v>
      </c>
    </row>
    <row r="32" spans="1:9" x14ac:dyDescent="0.25">
      <c r="A32">
        <v>231.456043956043</v>
      </c>
      <c r="B32">
        <v>87.952423299244103</v>
      </c>
      <c r="C32">
        <f t="shared" si="0"/>
        <v>385.76007326007164</v>
      </c>
      <c r="D32">
        <v>272.66483516483498</v>
      </c>
      <c r="E32">
        <v>86.802308962713496</v>
      </c>
      <c r="F32">
        <f t="shared" si="7"/>
        <v>550.44139194139166</v>
      </c>
      <c r="G32">
        <v>275.41208791208697</v>
      </c>
      <c r="H32">
        <v>92.727561455885095</v>
      </c>
      <c r="I32">
        <f t="shared" si="9"/>
        <v>699.02014652014498</v>
      </c>
    </row>
    <row r="33" spans="1:9" x14ac:dyDescent="0.25">
      <c r="A33">
        <v>238.324175824175</v>
      </c>
      <c r="B33">
        <v>87.447635457028497</v>
      </c>
      <c r="C33">
        <f t="shared" si="0"/>
        <v>397.20695970695834</v>
      </c>
      <c r="D33">
        <v>281.59340659340597</v>
      </c>
      <c r="E33">
        <v>86.225564536619402</v>
      </c>
      <c r="F33">
        <f t="shared" si="7"/>
        <v>565.32234432234327</v>
      </c>
      <c r="G33">
        <v>282.96703296703203</v>
      </c>
      <c r="H33">
        <v>92.222872864129997</v>
      </c>
      <c r="I33">
        <f t="shared" si="9"/>
        <v>711.61172161171999</v>
      </c>
    </row>
    <row r="34" spans="1:9" x14ac:dyDescent="0.25">
      <c r="A34">
        <v>247.93956043956001</v>
      </c>
      <c r="B34">
        <v>86.870990281394896</v>
      </c>
      <c r="C34">
        <f t="shared" si="0"/>
        <v>413.23260073260002</v>
      </c>
      <c r="D34">
        <v>293.26923076922998</v>
      </c>
      <c r="E34">
        <v>85.793725782887606</v>
      </c>
      <c r="F34">
        <f t="shared" si="7"/>
        <v>584.78205128204991</v>
      </c>
      <c r="G34">
        <v>292.58241758241701</v>
      </c>
      <c r="H34">
        <v>91.935245029536901</v>
      </c>
      <c r="I34">
        <f t="shared" si="9"/>
        <v>727.63736263736166</v>
      </c>
    </row>
    <row r="35" spans="1:9" x14ac:dyDescent="0.25">
      <c r="A35">
        <v>254.12087912087901</v>
      </c>
      <c r="B35">
        <v>86.293848853458599</v>
      </c>
      <c r="C35">
        <f t="shared" si="0"/>
        <v>423.53479853479831</v>
      </c>
      <c r="D35">
        <v>301.510989010988</v>
      </c>
      <c r="E35">
        <v>85.433645112113297</v>
      </c>
      <c r="F35">
        <f>D35*$F$1/60+48*3</f>
        <v>646.51831501831339</v>
      </c>
      <c r="G35">
        <v>301.510989010988</v>
      </c>
      <c r="H35">
        <v>91.719772279743296</v>
      </c>
      <c r="I35">
        <f>G35*$I$1/60+48*6</f>
        <v>790.51831501831339</v>
      </c>
    </row>
    <row r="36" spans="1:9" x14ac:dyDescent="0.25">
      <c r="A36">
        <v>260.98901098901001</v>
      </c>
      <c r="B36">
        <v>85.789061011243007</v>
      </c>
      <c r="C36">
        <f t="shared" si="0"/>
        <v>434.98168498168337</v>
      </c>
      <c r="D36">
        <v>301.510989010988</v>
      </c>
      <c r="E36">
        <v>86.372951470494797</v>
      </c>
      <c r="F36">
        <f t="shared" ref="F36:F49" si="10">D36*$F$1/60+48*3</f>
        <v>646.51831501831339</v>
      </c>
      <c r="G36">
        <v>300.137362637362</v>
      </c>
      <c r="H36">
        <v>92.225354125643094</v>
      </c>
      <c r="I36">
        <f t="shared" ref="I36:I43" si="11">G36*$I$1/60+48*6</f>
        <v>788.22893772893667</v>
      </c>
    </row>
    <row r="37" spans="1:9" x14ac:dyDescent="0.25">
      <c r="A37">
        <v>268.54395604395597</v>
      </c>
      <c r="B37">
        <v>85.356626754748106</v>
      </c>
      <c r="C37">
        <f t="shared" si="0"/>
        <v>447.57326007325997</v>
      </c>
      <c r="D37">
        <v>308.37912087912002</v>
      </c>
      <c r="E37">
        <v>85.362383281458406</v>
      </c>
      <c r="F37">
        <f t="shared" si="10"/>
        <v>657.96520146520004</v>
      </c>
      <c r="G37">
        <v>308.37912087912002</v>
      </c>
      <c r="H37">
        <v>91.504001778568195</v>
      </c>
      <c r="I37">
        <f t="shared" si="11"/>
        <v>801.96520146520004</v>
      </c>
    </row>
    <row r="38" spans="1:9" x14ac:dyDescent="0.25">
      <c r="A38">
        <v>274.72527472527401</v>
      </c>
      <c r="B38">
        <v>84.851739662072006</v>
      </c>
      <c r="C38">
        <f t="shared" si="0"/>
        <v>457.87545787545668</v>
      </c>
      <c r="D38">
        <v>315.24725274725199</v>
      </c>
      <c r="E38">
        <v>84.929849774502898</v>
      </c>
      <c r="F38">
        <f t="shared" si="10"/>
        <v>669.41208791208669</v>
      </c>
      <c r="G38">
        <v>317.30769230769198</v>
      </c>
      <c r="H38">
        <v>91.144020358254394</v>
      </c>
      <c r="I38">
        <f t="shared" si="11"/>
        <v>816.84615384615324</v>
      </c>
    </row>
    <row r="39" spans="1:9" x14ac:dyDescent="0.25">
      <c r="A39">
        <v>282.280219780219</v>
      </c>
      <c r="B39">
        <v>84.274796735056796</v>
      </c>
      <c r="C39">
        <f t="shared" si="0"/>
        <v>470.46703296703168</v>
      </c>
      <c r="D39">
        <v>322.11538461538402</v>
      </c>
      <c r="E39">
        <v>84.352807597027194</v>
      </c>
      <c r="F39">
        <f t="shared" si="10"/>
        <v>680.85897435897334</v>
      </c>
      <c r="G39">
        <v>325.54945054945</v>
      </c>
      <c r="H39">
        <v>90.928448358000296</v>
      </c>
      <c r="I39">
        <f t="shared" si="11"/>
        <v>830.58241758241672</v>
      </c>
    </row>
    <row r="40" spans="1:9" x14ac:dyDescent="0.25">
      <c r="A40">
        <v>290.52197802197702</v>
      </c>
      <c r="B40">
        <v>83.625698723241996</v>
      </c>
      <c r="C40">
        <f t="shared" si="0"/>
        <v>484.203296703295</v>
      </c>
      <c r="D40">
        <v>327.60989010988999</v>
      </c>
      <c r="E40">
        <v>83.920075589150699</v>
      </c>
      <c r="F40">
        <f t="shared" si="10"/>
        <v>690.01648351648339</v>
      </c>
      <c r="G40">
        <v>333.79120879120802</v>
      </c>
      <c r="H40">
        <v>90.496113351965903</v>
      </c>
      <c r="I40">
        <f t="shared" si="11"/>
        <v>844.31868131868009</v>
      </c>
    </row>
    <row r="41" spans="1:9" x14ac:dyDescent="0.25">
      <c r="A41">
        <v>298.07692307692298</v>
      </c>
      <c r="B41">
        <v>82.976501460966702</v>
      </c>
      <c r="C41">
        <f t="shared" si="0"/>
        <v>496.79487179487165</v>
      </c>
      <c r="D41">
        <v>333.10439560439499</v>
      </c>
      <c r="E41">
        <v>83.342834910753893</v>
      </c>
      <c r="F41">
        <f t="shared" si="10"/>
        <v>699.17399267399162</v>
      </c>
      <c r="G41">
        <v>342.03296703296598</v>
      </c>
      <c r="H41">
        <v>90.208287016451706</v>
      </c>
      <c r="I41">
        <f t="shared" si="11"/>
        <v>858.05494505494323</v>
      </c>
    </row>
    <row r="42" spans="1:9" x14ac:dyDescent="0.25">
      <c r="A42">
        <v>306.318681318681</v>
      </c>
      <c r="B42">
        <v>82.327403449152001</v>
      </c>
      <c r="C42">
        <f t="shared" si="0"/>
        <v>510.53113553113502</v>
      </c>
      <c r="D42">
        <v>340.65934065933999</v>
      </c>
      <c r="E42">
        <v>82.765891983738797</v>
      </c>
      <c r="F42">
        <f t="shared" si="10"/>
        <v>711.76556776556674</v>
      </c>
      <c r="G42">
        <v>351.64835164835102</v>
      </c>
      <c r="H42">
        <v>89.992913517118694</v>
      </c>
      <c r="I42">
        <f t="shared" si="11"/>
        <v>874.08058608058502</v>
      </c>
    </row>
    <row r="43" spans="1:9" x14ac:dyDescent="0.25">
      <c r="A43">
        <v>315.24725274725199</v>
      </c>
      <c r="B43">
        <v>81.678404687797695</v>
      </c>
      <c r="C43">
        <f t="shared" si="0"/>
        <v>525.41208791208669</v>
      </c>
      <c r="D43">
        <v>350.961538461538</v>
      </c>
      <c r="E43">
        <v>81.972583052785296</v>
      </c>
      <c r="F43">
        <f t="shared" si="10"/>
        <v>728.93589743589666</v>
      </c>
      <c r="G43">
        <v>349.58791208791098</v>
      </c>
      <c r="H43">
        <v>90.642904783078194</v>
      </c>
      <c r="I43">
        <f t="shared" si="11"/>
        <v>870.64652014651824</v>
      </c>
    </row>
    <row r="44" spans="1:9" x14ac:dyDescent="0.25">
      <c r="A44">
        <v>322.11538461538402</v>
      </c>
      <c r="B44">
        <v>81.029108175061907</v>
      </c>
      <c r="C44">
        <f t="shared" si="0"/>
        <v>536.85897435897334</v>
      </c>
      <c r="D44">
        <v>358.51648351648299</v>
      </c>
      <c r="E44">
        <v>81.3956401257701</v>
      </c>
      <c r="F44">
        <f t="shared" si="10"/>
        <v>741.52747252747167</v>
      </c>
      <c r="G44">
        <v>359.20329670329602</v>
      </c>
      <c r="H44">
        <v>89.632733595883806</v>
      </c>
      <c r="I44">
        <f>G44*$I$1/60+48*7</f>
        <v>934.67216117216003</v>
      </c>
    </row>
    <row r="45" spans="1:9" x14ac:dyDescent="0.25">
      <c r="A45">
        <v>331.04395604395597</v>
      </c>
      <c r="B45">
        <v>80.380109413707601</v>
      </c>
      <c r="C45">
        <f t="shared" si="0"/>
        <v>551.73992673992666</v>
      </c>
      <c r="D45">
        <v>366.75824175824101</v>
      </c>
      <c r="E45">
        <v>80.602033443435104</v>
      </c>
      <c r="F45">
        <f t="shared" si="10"/>
        <v>755.26373626373493</v>
      </c>
      <c r="G45">
        <v>368.818681318681</v>
      </c>
      <c r="H45">
        <v>89.345105761290696</v>
      </c>
      <c r="I45">
        <f t="shared" ref="I45:I48" si="12">G45*$I$1/60+48*7</f>
        <v>950.69780219780159</v>
      </c>
    </row>
    <row r="46" spans="1:9" x14ac:dyDescent="0.25">
      <c r="A46">
        <v>338.59890109890102</v>
      </c>
      <c r="B46">
        <v>79.586403480912097</v>
      </c>
      <c r="C46">
        <f t="shared" si="0"/>
        <v>564.33150183150178</v>
      </c>
      <c r="D46">
        <v>374.31318681318601</v>
      </c>
      <c r="E46">
        <v>79.736073175379502</v>
      </c>
      <c r="F46">
        <f t="shared" si="10"/>
        <v>767.85531135531005</v>
      </c>
      <c r="G46">
        <v>379.12087912087901</v>
      </c>
      <c r="H46">
        <v>88.985322841897897</v>
      </c>
      <c r="I46">
        <f t="shared" si="12"/>
        <v>967.86813186813174</v>
      </c>
    </row>
    <row r="47" spans="1:9" x14ac:dyDescent="0.25">
      <c r="A47">
        <v>346.15384615384602</v>
      </c>
      <c r="B47">
        <v>78.792697548116607</v>
      </c>
      <c r="C47">
        <f t="shared" si="0"/>
        <v>576.92307692307668</v>
      </c>
      <c r="D47">
        <v>381.18131868131798</v>
      </c>
      <c r="E47">
        <v>79.159030997903798</v>
      </c>
      <c r="F47">
        <f t="shared" si="10"/>
        <v>779.3021978021967</v>
      </c>
      <c r="G47">
        <v>388.04945054945</v>
      </c>
      <c r="H47">
        <v>88.697595756844294</v>
      </c>
      <c r="I47">
        <f t="shared" si="12"/>
        <v>982.74908424908324</v>
      </c>
    </row>
    <row r="48" spans="1:9" x14ac:dyDescent="0.25">
      <c r="A48">
        <v>355.08241758241701</v>
      </c>
      <c r="B48">
        <v>77.999190116242104</v>
      </c>
      <c r="C48">
        <f t="shared" si="0"/>
        <v>591.8040293040284</v>
      </c>
      <c r="D48">
        <v>388.04945054945</v>
      </c>
      <c r="E48">
        <v>78.509734485167996</v>
      </c>
      <c r="F48">
        <f t="shared" si="10"/>
        <v>790.74908424908324</v>
      </c>
      <c r="G48">
        <v>395.60439560439499</v>
      </c>
      <c r="H48">
        <v>88.409670170869504</v>
      </c>
      <c r="I48">
        <f t="shared" si="12"/>
        <v>995.34065934065825</v>
      </c>
    </row>
    <row r="49" spans="1:9" x14ac:dyDescent="0.25">
      <c r="A49">
        <v>361.95054945054898</v>
      </c>
      <c r="B49">
        <v>77.205384932985993</v>
      </c>
      <c r="C49">
        <f t="shared" si="0"/>
        <v>603.25091575091506</v>
      </c>
      <c r="D49">
        <v>395.60439560439499</v>
      </c>
      <c r="E49">
        <v>77.788282887632505</v>
      </c>
      <c r="F49">
        <f t="shared" si="10"/>
        <v>803.34065934065825</v>
      </c>
      <c r="G49">
        <v>403.15934065933999</v>
      </c>
      <c r="H49">
        <v>88.193998920154897</v>
      </c>
      <c r="I49">
        <f>G49*$I$1/60+48*8</f>
        <v>1055.9322344322334</v>
      </c>
    </row>
    <row r="50" spans="1:9" x14ac:dyDescent="0.25">
      <c r="A50">
        <v>370.87912087912002</v>
      </c>
      <c r="B50">
        <v>76.700894842151996</v>
      </c>
      <c r="C50">
        <f t="shared" si="0"/>
        <v>618.13186813186667</v>
      </c>
      <c r="D50">
        <v>401.09890109890102</v>
      </c>
      <c r="E50">
        <v>79.739943943339895</v>
      </c>
      <c r="F50">
        <f>D50*$F$1/60+48*4</f>
        <v>860.49816849816841</v>
      </c>
      <c r="G50">
        <v>401.09890109890102</v>
      </c>
      <c r="H50">
        <v>88.916244521374495</v>
      </c>
      <c r="I50">
        <f t="shared" ref="I50:I57" si="13">G50*$I$1/60+48*8</f>
        <v>1052.4981684981685</v>
      </c>
    </row>
    <row r="51" spans="1:9" x14ac:dyDescent="0.25">
      <c r="A51">
        <v>379.80769230769198</v>
      </c>
      <c r="B51">
        <v>75.835133075017396</v>
      </c>
      <c r="C51">
        <f t="shared" si="0"/>
        <v>633.01282051281999</v>
      </c>
      <c r="D51">
        <v>403.15934065933999</v>
      </c>
      <c r="E51">
        <v>78.9454440068601</v>
      </c>
      <c r="F51">
        <f t="shared" ref="F51:F65" si="14">D51*$F$1/60+48*4</f>
        <v>863.93223443223337</v>
      </c>
      <c r="G51">
        <v>412.08791208791098</v>
      </c>
      <c r="H51">
        <v>87.906271835101293</v>
      </c>
      <c r="I51">
        <f t="shared" si="13"/>
        <v>1070.813186813185</v>
      </c>
    </row>
    <row r="52" spans="1:9" x14ac:dyDescent="0.25">
      <c r="A52">
        <v>388.73626373626303</v>
      </c>
      <c r="B52">
        <v>75.041625643142893</v>
      </c>
      <c r="C52">
        <f t="shared" si="0"/>
        <v>647.89377289377182</v>
      </c>
      <c r="D52">
        <v>408.65384615384602</v>
      </c>
      <c r="E52">
        <v>78.223694657943199</v>
      </c>
      <c r="F52">
        <f t="shared" si="14"/>
        <v>873.08974358974342</v>
      </c>
      <c r="G52">
        <v>418.956043956043</v>
      </c>
      <c r="H52">
        <v>87.690501333926093</v>
      </c>
      <c r="I52">
        <f t="shared" si="13"/>
        <v>1082.2600732600717</v>
      </c>
    </row>
    <row r="53" spans="1:9" x14ac:dyDescent="0.25">
      <c r="A53">
        <v>397.66483516483498</v>
      </c>
      <c r="B53">
        <v>74.320372546528603</v>
      </c>
      <c r="C53">
        <f t="shared" si="0"/>
        <v>662.77472527472491</v>
      </c>
      <c r="D53">
        <v>413.461538461538</v>
      </c>
      <c r="E53">
        <v>77.285083052785296</v>
      </c>
      <c r="F53">
        <f t="shared" si="14"/>
        <v>881.10256410256329</v>
      </c>
      <c r="G53">
        <v>427.19780219780199</v>
      </c>
      <c r="H53">
        <v>87.258166327891701</v>
      </c>
      <c r="I53">
        <f t="shared" si="13"/>
        <v>1095.9963369963366</v>
      </c>
    </row>
    <row r="54" spans="1:9" x14ac:dyDescent="0.25">
      <c r="A54">
        <v>406.59340659340597</v>
      </c>
      <c r="B54">
        <v>73.5268651146541</v>
      </c>
      <c r="C54">
        <f t="shared" si="0"/>
        <v>677.65567765567664</v>
      </c>
      <c r="D54">
        <v>418.26923076922998</v>
      </c>
      <c r="E54">
        <v>76.707743123928097</v>
      </c>
      <c r="F54">
        <f t="shared" si="14"/>
        <v>889.11538461538328</v>
      </c>
      <c r="G54">
        <v>434.75274725274699</v>
      </c>
      <c r="H54">
        <v>86.897986406656898</v>
      </c>
      <c r="I54">
        <f t="shared" si="13"/>
        <v>1108.5879120879117</v>
      </c>
    </row>
    <row r="55" spans="1:9" x14ac:dyDescent="0.25">
      <c r="A55">
        <v>416.89560439560398</v>
      </c>
      <c r="B55">
        <v>72.805810518960797</v>
      </c>
      <c r="C55">
        <f t="shared" si="0"/>
        <v>694.82600732600656</v>
      </c>
      <c r="D55">
        <v>425.137362637362</v>
      </c>
      <c r="E55">
        <v>75.986192275932098</v>
      </c>
      <c r="F55">
        <f t="shared" si="14"/>
        <v>900.56227106227004</v>
      </c>
      <c r="G55">
        <v>441.62087912087901</v>
      </c>
      <c r="H55">
        <v>86.465452899701404</v>
      </c>
      <c r="I55">
        <f t="shared" si="13"/>
        <v>1120.0347985347985</v>
      </c>
    </row>
    <row r="56" spans="1:9" x14ac:dyDescent="0.25">
      <c r="A56">
        <v>426.510989010988</v>
      </c>
      <c r="B56">
        <v>72.229165343327196</v>
      </c>
      <c r="C56">
        <f t="shared" si="0"/>
        <v>710.85164835164665</v>
      </c>
      <c r="D56">
        <v>434.75274725274699</v>
      </c>
      <c r="E56">
        <v>75.409547100298497</v>
      </c>
      <c r="F56">
        <f t="shared" si="14"/>
        <v>916.5879120879116</v>
      </c>
      <c r="G56">
        <v>450.54945054945</v>
      </c>
      <c r="H56">
        <v>86.322234485167996</v>
      </c>
      <c r="I56">
        <f t="shared" si="13"/>
        <v>1134.9157509157499</v>
      </c>
    </row>
    <row r="57" spans="1:9" x14ac:dyDescent="0.25">
      <c r="A57">
        <v>435.43956043956001</v>
      </c>
      <c r="B57">
        <v>71.580166581972904</v>
      </c>
      <c r="C57">
        <f t="shared" si="0"/>
        <v>725.73260073259996</v>
      </c>
      <c r="D57">
        <v>440.24725274725199</v>
      </c>
      <c r="E57">
        <v>74.471034745601202</v>
      </c>
      <c r="F57">
        <f t="shared" si="14"/>
        <v>925.74542124541995</v>
      </c>
      <c r="G57">
        <v>449.86263736263697</v>
      </c>
      <c r="H57">
        <v>86.9001699167884</v>
      </c>
      <c r="I57">
        <f t="shared" si="13"/>
        <v>1133.7710622710615</v>
      </c>
    </row>
    <row r="58" spans="1:9" x14ac:dyDescent="0.25">
      <c r="A58">
        <v>443.68131868131798</v>
      </c>
      <c r="B58">
        <v>71.075577240678399</v>
      </c>
      <c r="C58">
        <f t="shared" si="0"/>
        <v>739.46886446886333</v>
      </c>
      <c r="D58">
        <v>445.74175824175802</v>
      </c>
      <c r="E58">
        <v>73.821539731944299</v>
      </c>
      <c r="F58">
        <f t="shared" si="14"/>
        <v>934.90293040293</v>
      </c>
      <c r="G58">
        <v>458.79120879120802</v>
      </c>
      <c r="H58">
        <v>86.178916820173995</v>
      </c>
      <c r="I58">
        <f>G58*$I$1/60+48*9</f>
        <v>1196.6520146520133</v>
      </c>
    </row>
    <row r="59" spans="1:9" x14ac:dyDescent="0.25">
      <c r="A59">
        <v>453.29670329670301</v>
      </c>
      <c r="B59">
        <v>70.571186400304896</v>
      </c>
      <c r="C59">
        <f t="shared" si="0"/>
        <v>755.49450549450501</v>
      </c>
      <c r="D59">
        <v>452.60989010988999</v>
      </c>
      <c r="E59">
        <v>73.389006224988805</v>
      </c>
      <c r="F59">
        <f t="shared" si="14"/>
        <v>946.34981684981665</v>
      </c>
      <c r="G59">
        <v>467.71978021977998</v>
      </c>
      <c r="H59">
        <v>85.602172394079901</v>
      </c>
      <c r="I59">
        <f t="shared" ref="I59:I64" si="15">G59*$I$1/60+48*9</f>
        <v>1211.5329670329666</v>
      </c>
    </row>
    <row r="60" spans="1:9" x14ac:dyDescent="0.25">
      <c r="A60">
        <v>462.91208791208697</v>
      </c>
      <c r="B60">
        <v>70.211304230451603</v>
      </c>
      <c r="C60">
        <f t="shared" si="0"/>
        <v>771.52014652014498</v>
      </c>
      <c r="D60">
        <v>459.47802197802099</v>
      </c>
      <c r="E60">
        <v>72.956472718033396</v>
      </c>
      <c r="F60">
        <f t="shared" si="14"/>
        <v>957.79670329670159</v>
      </c>
      <c r="G60">
        <v>476.64835164835102</v>
      </c>
      <c r="H60">
        <v>85.025427967985706</v>
      </c>
      <c r="I60">
        <f t="shared" si="15"/>
        <v>1226.4139194139184</v>
      </c>
    </row>
    <row r="61" spans="1:9" x14ac:dyDescent="0.25">
      <c r="A61">
        <v>471.84065934065899</v>
      </c>
      <c r="B61">
        <v>69.779068474877704</v>
      </c>
      <c r="C61">
        <f t="shared" si="0"/>
        <v>786.40109890109829</v>
      </c>
      <c r="D61">
        <v>469.09340659340597</v>
      </c>
      <c r="E61">
        <v>72.307573207139598</v>
      </c>
      <c r="F61">
        <f t="shared" si="14"/>
        <v>973.82234432234327</v>
      </c>
      <c r="G61">
        <v>484.20329670329602</v>
      </c>
      <c r="H61">
        <v>84.592993711490806</v>
      </c>
      <c r="I61">
        <f t="shared" si="15"/>
        <v>1239.0054945054933</v>
      </c>
    </row>
    <row r="62" spans="1:9" x14ac:dyDescent="0.25">
      <c r="A62">
        <v>481.456043956043</v>
      </c>
      <c r="B62">
        <v>69.491440640284495</v>
      </c>
      <c r="C62">
        <f t="shared" si="0"/>
        <v>802.42673992673838</v>
      </c>
      <c r="D62">
        <v>476.64835164835102</v>
      </c>
      <c r="E62">
        <v>71.730630280124501</v>
      </c>
      <c r="F62">
        <f t="shared" si="14"/>
        <v>986.41391941391839</v>
      </c>
      <c r="G62">
        <v>491.75824175824101</v>
      </c>
      <c r="H62">
        <v>84.160559454995806</v>
      </c>
      <c r="I62">
        <f t="shared" si="15"/>
        <v>1251.5970695970682</v>
      </c>
    </row>
    <row r="63" spans="1:9" x14ac:dyDescent="0.25">
      <c r="A63">
        <v>493.818681318681</v>
      </c>
      <c r="B63">
        <v>69.059701137013207</v>
      </c>
      <c r="C63">
        <f t="shared" si="0"/>
        <v>823.03113553113496</v>
      </c>
      <c r="D63">
        <v>482.82967032967002</v>
      </c>
      <c r="E63">
        <v>71.153488852188204</v>
      </c>
      <c r="F63">
        <f t="shared" si="14"/>
        <v>996.71611721611669</v>
      </c>
      <c r="G63">
        <v>498.62637362637298</v>
      </c>
      <c r="H63">
        <v>84.017043289080803</v>
      </c>
      <c r="I63">
        <f t="shared" si="15"/>
        <v>1263.0439560439549</v>
      </c>
    </row>
    <row r="64" spans="1:9" x14ac:dyDescent="0.25">
      <c r="A64">
        <v>504.12087912087901</v>
      </c>
      <c r="B64">
        <v>68.627663882360395</v>
      </c>
      <c r="C64">
        <f t="shared" si="0"/>
        <v>840.20146520146511</v>
      </c>
      <c r="D64">
        <v>490.38461538461502</v>
      </c>
      <c r="E64">
        <v>70.793308930953401</v>
      </c>
      <c r="F64">
        <f t="shared" si="14"/>
        <v>1009.3076923076917</v>
      </c>
      <c r="G64">
        <v>498.62637362637298</v>
      </c>
      <c r="H64">
        <v>84.739586641681996</v>
      </c>
      <c r="I64">
        <f t="shared" si="15"/>
        <v>1263.0439560439549</v>
      </c>
    </row>
    <row r="65" spans="1:9" x14ac:dyDescent="0.25">
      <c r="A65">
        <v>515.79670329670296</v>
      </c>
      <c r="B65">
        <v>68.340333799148794</v>
      </c>
      <c r="C65">
        <f t="shared" si="0"/>
        <v>859.66117216117163</v>
      </c>
      <c r="D65">
        <v>499.31318681318601</v>
      </c>
      <c r="E65">
        <v>70.361073175379502</v>
      </c>
      <c r="F65">
        <f t="shared" si="14"/>
        <v>1024.1886446886433</v>
      </c>
      <c r="G65">
        <v>505.49450549450501</v>
      </c>
      <c r="H65">
        <v>83.945781458425898</v>
      </c>
      <c r="I65">
        <f>G65*$I$1/60+48*10</f>
        <v>1322.4908424908417</v>
      </c>
    </row>
    <row r="66" spans="1:9" x14ac:dyDescent="0.25">
      <c r="A66">
        <v>526.09890109890102</v>
      </c>
      <c r="B66">
        <v>68.052805215016207</v>
      </c>
      <c r="C66">
        <f t="shared" si="0"/>
        <v>876.83150183150178</v>
      </c>
      <c r="D66">
        <v>500.68681318681303</v>
      </c>
      <c r="E66">
        <v>73.034682080924796</v>
      </c>
      <c r="F66">
        <f>D66*$F$1/60+48*5</f>
        <v>1074.4780219780218</v>
      </c>
      <c r="G66">
        <v>510.30219780219699</v>
      </c>
      <c r="H66">
        <v>83.440695864828797</v>
      </c>
      <c r="I66">
        <f t="shared" ref="I66:I71" si="16">G66*$I$1/60+48*10</f>
        <v>1330.5036630036616</v>
      </c>
    </row>
    <row r="67" spans="1:9" x14ac:dyDescent="0.25">
      <c r="A67">
        <v>535.71428571428498</v>
      </c>
      <c r="B67">
        <v>67.620668709902802</v>
      </c>
      <c r="C67">
        <f t="shared" si="0"/>
        <v>892.85714285714164</v>
      </c>
      <c r="D67">
        <v>504.80769230769198</v>
      </c>
      <c r="E67">
        <v>72.384988566346905</v>
      </c>
      <c r="F67">
        <f t="shared" ref="F67:F78" si="17">D67*$F$1/60+48*5</f>
        <v>1081.3461538461534</v>
      </c>
      <c r="G67">
        <v>517.85714285714198</v>
      </c>
      <c r="H67">
        <v>82.791498602553503</v>
      </c>
      <c r="I67">
        <f t="shared" si="16"/>
        <v>1343.0952380952367</v>
      </c>
    </row>
    <row r="68" spans="1:9" x14ac:dyDescent="0.25">
      <c r="A68">
        <v>545.32967032966997</v>
      </c>
      <c r="B68">
        <v>67.260786540049494</v>
      </c>
      <c r="C68">
        <f t="shared" ref="C68:C70" si="18">A68*$C$1/60</f>
        <v>908.88278388278331</v>
      </c>
      <c r="D68">
        <v>508.24175824175802</v>
      </c>
      <c r="E68">
        <v>71.807450136568605</v>
      </c>
      <c r="F68">
        <f t="shared" si="17"/>
        <v>1087.0695970695965</v>
      </c>
      <c r="G68">
        <v>523.35164835164801</v>
      </c>
      <c r="H68">
        <v>82.214257924156698</v>
      </c>
      <c r="I68">
        <f t="shared" si="16"/>
        <v>1352.2527472527468</v>
      </c>
    </row>
    <row r="69" spans="1:9" x14ac:dyDescent="0.25">
      <c r="A69">
        <v>554.25824175824096</v>
      </c>
      <c r="B69">
        <v>66.828550784475595</v>
      </c>
      <c r="C69">
        <f t="shared" si="18"/>
        <v>923.76373626373493</v>
      </c>
      <c r="D69">
        <v>512.36263736263697</v>
      </c>
      <c r="E69">
        <v>71.085502286730602</v>
      </c>
      <c r="F69">
        <f t="shared" si="17"/>
        <v>1093.9377289377283</v>
      </c>
      <c r="G69">
        <v>530.21978021977998</v>
      </c>
      <c r="H69">
        <v>81.781724417201204</v>
      </c>
      <c r="I69">
        <f t="shared" si="16"/>
        <v>1363.6996336996333</v>
      </c>
    </row>
    <row r="70" spans="1:9" x14ac:dyDescent="0.25">
      <c r="A70">
        <v>558.37912087912002</v>
      </c>
      <c r="B70">
        <v>66.323365940417901</v>
      </c>
      <c r="C70">
        <f t="shared" si="18"/>
        <v>930.63186813186667</v>
      </c>
      <c r="D70">
        <v>519.23076923076906</v>
      </c>
      <c r="E70">
        <v>70.508460109254898</v>
      </c>
      <c r="F70">
        <f t="shared" si="17"/>
        <v>1105.3846153846152</v>
      </c>
      <c r="G70">
        <v>537.08791208791195</v>
      </c>
      <c r="H70">
        <v>81.2046822397255</v>
      </c>
      <c r="I70">
        <f t="shared" si="16"/>
        <v>1375.1465201465198</v>
      </c>
    </row>
    <row r="71" spans="1:9" x14ac:dyDescent="0.25">
      <c r="D71">
        <v>528.15934065934005</v>
      </c>
      <c r="E71">
        <v>69.787207012640494</v>
      </c>
      <c r="F71">
        <f t="shared" si="17"/>
        <v>1120.2655677655666</v>
      </c>
      <c r="G71">
        <v>542.58241758241695</v>
      </c>
      <c r="H71">
        <v>80.627441561328794</v>
      </c>
      <c r="I71">
        <f t="shared" si="16"/>
        <v>1384.3040293040283</v>
      </c>
    </row>
    <row r="72" spans="1:9" x14ac:dyDescent="0.25">
      <c r="D72">
        <v>536.40109890109795</v>
      </c>
      <c r="E72">
        <v>69.282617671346003</v>
      </c>
      <c r="F72">
        <f t="shared" si="17"/>
        <v>1134.0018315018299</v>
      </c>
      <c r="G72">
        <v>550.82417582417497</v>
      </c>
      <c r="H72">
        <v>81.784701931016897</v>
      </c>
      <c r="I72">
        <f>G72*$I$1/60+48*11</f>
        <v>1446.0402930402915</v>
      </c>
    </row>
    <row r="73" spans="1:9" x14ac:dyDescent="0.25">
      <c r="D73">
        <v>544.642857142857</v>
      </c>
      <c r="E73">
        <v>68.705773994791301</v>
      </c>
      <c r="F73">
        <f t="shared" si="17"/>
        <v>1147.738095238095</v>
      </c>
      <c r="G73">
        <v>552.88461538461502</v>
      </c>
      <c r="H73">
        <v>81.134710665057398</v>
      </c>
      <c r="I73">
        <f t="shared" ref="I73:I79" si="19">G73*$I$1/60+48*11</f>
        <v>1449.4743589743584</v>
      </c>
    </row>
    <row r="74" spans="1:9" x14ac:dyDescent="0.25">
      <c r="D74">
        <v>552.19780219780205</v>
      </c>
      <c r="E74">
        <v>68.490102744076694</v>
      </c>
      <c r="F74">
        <f t="shared" si="17"/>
        <v>1160.3296703296701</v>
      </c>
      <c r="G74">
        <v>557.69230769230705</v>
      </c>
      <c r="H74">
        <v>80.123844724639497</v>
      </c>
      <c r="I74">
        <f t="shared" si="19"/>
        <v>1457.4871794871783</v>
      </c>
    </row>
    <row r="75" spans="1:9" x14ac:dyDescent="0.25">
      <c r="D75">
        <v>559.75274725274699</v>
      </c>
      <c r="E75">
        <v>68.202177158102003</v>
      </c>
      <c r="F75">
        <f t="shared" si="17"/>
        <v>1172.921245421245</v>
      </c>
      <c r="G75">
        <v>564.56043956043902</v>
      </c>
      <c r="H75">
        <v>79.257785206123302</v>
      </c>
      <c r="I75">
        <f t="shared" si="19"/>
        <v>1468.9340659340651</v>
      </c>
    </row>
    <row r="76" spans="1:9" x14ac:dyDescent="0.25">
      <c r="D76">
        <v>567.99450549450501</v>
      </c>
      <c r="E76">
        <v>68.058859493108002</v>
      </c>
      <c r="F76">
        <f t="shared" si="17"/>
        <v>1186.6575091575082</v>
      </c>
      <c r="G76">
        <v>573.48901098901001</v>
      </c>
      <c r="H76">
        <v>78.681040780029207</v>
      </c>
      <c r="I76">
        <f t="shared" si="19"/>
        <v>1483.8150183150167</v>
      </c>
    </row>
    <row r="77" spans="1:9" x14ac:dyDescent="0.25">
      <c r="D77">
        <v>578.98351648351604</v>
      </c>
      <c r="E77">
        <v>67.915938829956104</v>
      </c>
      <c r="F77">
        <f t="shared" si="17"/>
        <v>1204.9725274725267</v>
      </c>
      <c r="G77">
        <v>581.73076923076906</v>
      </c>
      <c r="H77">
        <v>78.176451438734603</v>
      </c>
      <c r="I77">
        <f t="shared" si="19"/>
        <v>1497.5512820512818</v>
      </c>
    </row>
    <row r="78" spans="1:9" x14ac:dyDescent="0.25">
      <c r="D78">
        <v>587.22527472527395</v>
      </c>
      <c r="E78">
        <v>67.628112494441893</v>
      </c>
      <c r="F78">
        <f t="shared" si="17"/>
        <v>1218.70879120879</v>
      </c>
      <c r="G78">
        <v>587.91208791208703</v>
      </c>
      <c r="H78">
        <v>77.599310010798405</v>
      </c>
      <c r="I78">
        <f t="shared" si="19"/>
        <v>1507.8534798534783</v>
      </c>
    </row>
    <row r="79" spans="1:9" x14ac:dyDescent="0.25">
      <c r="G79">
        <v>594.780219780219</v>
      </c>
      <c r="H79">
        <v>76.950013498062603</v>
      </c>
      <c r="I79">
        <f t="shared" si="19"/>
        <v>1519.3003663003651</v>
      </c>
    </row>
    <row r="80" spans="1:9" x14ac:dyDescent="0.25">
      <c r="G80">
        <v>600.961538461538</v>
      </c>
      <c r="H80">
        <v>78.685010798450094</v>
      </c>
      <c r="I80">
        <f>G80*$I$1/60+48*12</f>
        <v>1577.6025641025633</v>
      </c>
    </row>
    <row r="81" spans="7:9" x14ac:dyDescent="0.25">
      <c r="G81">
        <v>603.02197802197702</v>
      </c>
      <c r="H81">
        <v>77.962765197230496</v>
      </c>
      <c r="I81">
        <f>G81*$I$1/60+48*12</f>
        <v>1581.0366300366284</v>
      </c>
    </row>
    <row r="82" spans="7:9" x14ac:dyDescent="0.25">
      <c r="G82">
        <v>606.456043956043</v>
      </c>
      <c r="H82">
        <v>77.2407180969319</v>
      </c>
      <c r="I82">
        <f t="shared" ref="I82:I88" si="20">G82*$I$1/60+48*12</f>
        <v>1586.7600732600717</v>
      </c>
    </row>
    <row r="83" spans="7:9" x14ac:dyDescent="0.25">
      <c r="G83">
        <v>611.95054945054903</v>
      </c>
      <c r="H83">
        <v>76.591223083275096</v>
      </c>
      <c r="I83">
        <f t="shared" si="20"/>
        <v>1595.9175824175818</v>
      </c>
    </row>
    <row r="84" spans="7:9" x14ac:dyDescent="0.25">
      <c r="G84">
        <v>618.818681318681</v>
      </c>
      <c r="H84">
        <v>76.014180905799407</v>
      </c>
      <c r="I84">
        <f t="shared" si="20"/>
        <v>1607.3644688644683</v>
      </c>
    </row>
    <row r="85" spans="7:9" x14ac:dyDescent="0.25">
      <c r="G85">
        <v>624.99999999999898</v>
      </c>
      <c r="H85">
        <v>75.437039477863095</v>
      </c>
      <c r="I85">
        <f t="shared" si="20"/>
        <v>1617.6666666666649</v>
      </c>
    </row>
    <row r="86" spans="7:9" x14ac:dyDescent="0.25">
      <c r="G86">
        <v>631.18131868131798</v>
      </c>
      <c r="H86">
        <v>74.932152385186996</v>
      </c>
      <c r="I86">
        <f t="shared" si="20"/>
        <v>1627.9688644688633</v>
      </c>
    </row>
    <row r="87" spans="7:9" x14ac:dyDescent="0.25">
      <c r="G87">
        <v>638.73626373626303</v>
      </c>
      <c r="H87">
        <v>74.571972463952207</v>
      </c>
      <c r="I87">
        <f t="shared" si="20"/>
        <v>1640.5604395604385</v>
      </c>
    </row>
    <row r="88" spans="7:9" x14ac:dyDescent="0.25">
      <c r="G88">
        <v>647.66483516483504</v>
      </c>
      <c r="H88">
        <v>74.139736708378294</v>
      </c>
      <c r="I88">
        <f t="shared" si="20"/>
        <v>1655.4413919413917</v>
      </c>
    </row>
    <row r="90" spans="7:9" x14ac:dyDescent="0.25">
      <c r="H90" t="s">
        <v>29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7BAB52-7DA3-4DB8-9DA2-76DC8D090D24}">
  <dimension ref="A1:F16"/>
  <sheetViews>
    <sheetView workbookViewId="0">
      <selection activeCell="D17" sqref="D17"/>
    </sheetView>
  </sheetViews>
  <sheetFormatPr defaultRowHeight="15" x14ac:dyDescent="0.25"/>
  <cols>
    <col min="1" max="1" width="65.85546875" bestFit="1" customWidth="1"/>
    <col min="2" max="2" width="26.85546875" bestFit="1" customWidth="1"/>
    <col min="3" max="3" width="21.5703125" customWidth="1"/>
    <col min="4" max="4" width="68.85546875" bestFit="1" customWidth="1"/>
    <col min="5" max="5" width="25.28515625" bestFit="1" customWidth="1"/>
    <col min="6" max="6" width="18.140625" customWidth="1"/>
  </cols>
  <sheetData>
    <row r="1" spans="1:6" x14ac:dyDescent="0.25">
      <c r="A1" t="s">
        <v>18</v>
      </c>
      <c r="B1" t="s">
        <v>23</v>
      </c>
      <c r="C1">
        <v>150</v>
      </c>
      <c r="D1" t="s">
        <v>19</v>
      </c>
      <c r="E1" t="s">
        <v>24</v>
      </c>
      <c r="F1">
        <v>120.3</v>
      </c>
    </row>
    <row r="2" spans="1:6" x14ac:dyDescent="0.25">
      <c r="A2" t="s">
        <v>14</v>
      </c>
      <c r="B2" t="s">
        <v>15</v>
      </c>
      <c r="C2" t="s">
        <v>22</v>
      </c>
      <c r="D2" t="s">
        <v>14</v>
      </c>
      <c r="E2" t="s">
        <v>15</v>
      </c>
      <c r="F2" t="s">
        <v>22</v>
      </c>
    </row>
    <row r="3" spans="1:6" x14ac:dyDescent="0.25">
      <c r="A3">
        <v>0.18268248058308201</v>
      </c>
      <c r="B3">
        <v>100.00721261623001</v>
      </c>
      <c r="C3">
        <f>A3*$C$1/60</f>
        <v>0.45670620145770502</v>
      </c>
      <c r="D3">
        <v>0.18268248058308201</v>
      </c>
      <c r="E3">
        <v>100.00721261623001</v>
      </c>
      <c r="F3">
        <f>D3*$F$1/60</f>
        <v>0.36627837356907939</v>
      </c>
    </row>
    <row r="4" spans="1:6" x14ac:dyDescent="0.25">
      <c r="A4">
        <v>97.356395139977707</v>
      </c>
      <c r="B4">
        <v>96.173024815298504</v>
      </c>
      <c r="C4">
        <f t="shared" ref="C4:C13" si="0">A4*$C$1/60</f>
        <v>243.39098784994428</v>
      </c>
      <c r="D4">
        <v>97.356395139977707</v>
      </c>
      <c r="E4">
        <v>96.173024815298504</v>
      </c>
      <c r="F4">
        <f t="shared" ref="F4:F13" si="1">D4*$F$1/60</f>
        <v>195.19957225565531</v>
      </c>
    </row>
    <row r="5" spans="1:6" x14ac:dyDescent="0.25">
      <c r="A5">
        <v>190.66704168557999</v>
      </c>
      <c r="B5">
        <v>93.781555196007702</v>
      </c>
      <c r="C5">
        <f t="shared" si="0"/>
        <v>476.66760421394997</v>
      </c>
      <c r="D5">
        <v>190.66704168557999</v>
      </c>
      <c r="E5">
        <v>93.781555196007702</v>
      </c>
      <c r="F5">
        <f t="shared" si="1"/>
        <v>382.28741857958789</v>
      </c>
    </row>
    <row r="6" spans="1:6" x14ac:dyDescent="0.25">
      <c r="A6">
        <v>281.37557680043801</v>
      </c>
      <c r="B6">
        <v>90.908594709448494</v>
      </c>
      <c r="C6">
        <f t="shared" si="0"/>
        <v>703.43894200109503</v>
      </c>
      <c r="D6">
        <v>281.38671597608402</v>
      </c>
      <c r="E6">
        <v>91.509970954599495</v>
      </c>
      <c r="F6">
        <f t="shared" si="1"/>
        <v>564.18036553204854</v>
      </c>
    </row>
    <row r="7" spans="1:6" x14ac:dyDescent="0.25">
      <c r="A7">
        <v>357.792549562369</v>
      </c>
      <c r="B7">
        <v>86.469911694185001</v>
      </c>
      <c r="C7">
        <f t="shared" si="0"/>
        <v>894.48137390592251</v>
      </c>
      <c r="D7">
        <v>366.91776225100398</v>
      </c>
      <c r="E7">
        <v>89.117331721865895</v>
      </c>
      <c r="F7">
        <f t="shared" si="1"/>
        <v>735.67011331326296</v>
      </c>
    </row>
    <row r="8" spans="1:6" x14ac:dyDescent="0.25">
      <c r="A8">
        <v>434.10035840297598</v>
      </c>
      <c r="B8">
        <v>76.137741476442002</v>
      </c>
      <c r="C8">
        <f t="shared" si="0"/>
        <v>1085.2508960074399</v>
      </c>
      <c r="D8">
        <v>449.85560843569698</v>
      </c>
      <c r="E8">
        <v>86.724302617984705</v>
      </c>
      <c r="F8">
        <f t="shared" si="1"/>
        <v>901.96049491357235</v>
      </c>
    </row>
    <row r="9" spans="1:6" x14ac:dyDescent="0.25">
      <c r="A9">
        <v>494.74871412141101</v>
      </c>
      <c r="B9">
        <v>60.390845825454598</v>
      </c>
      <c r="C9">
        <f t="shared" si="0"/>
        <v>1236.8717853035275</v>
      </c>
      <c r="D9">
        <v>530.16238133296895</v>
      </c>
      <c r="E9">
        <v>82.286204409442604</v>
      </c>
      <c r="F9">
        <f t="shared" si="1"/>
        <v>1062.9755745726027</v>
      </c>
    </row>
    <row r="10" spans="1:6" x14ac:dyDescent="0.25">
      <c r="A10">
        <v>539.85346414438595</v>
      </c>
      <c r="B10">
        <v>45.483537690793099</v>
      </c>
      <c r="C10">
        <f t="shared" si="0"/>
        <v>1349.6336603609648</v>
      </c>
      <c r="D10">
        <v>601.35508071725098</v>
      </c>
      <c r="E10">
        <v>75.802062418370696</v>
      </c>
      <c r="F10">
        <f t="shared" si="1"/>
        <v>1205.7169368380883</v>
      </c>
    </row>
    <row r="11" spans="1:6" x14ac:dyDescent="0.25">
      <c r="A11">
        <v>569.44134249344802</v>
      </c>
      <c r="B11">
        <v>32.859120060819798</v>
      </c>
      <c r="C11">
        <f t="shared" si="0"/>
        <v>1423.6033562336199</v>
      </c>
      <c r="D11">
        <v>667.32350672388395</v>
      </c>
      <c r="E11">
        <v>67.272461451490202</v>
      </c>
      <c r="F11">
        <f t="shared" si="1"/>
        <v>1337.9836309813873</v>
      </c>
    </row>
    <row r="12" spans="1:6" x14ac:dyDescent="0.25">
      <c r="A12">
        <v>586.16347297218203</v>
      </c>
      <c r="B12">
        <v>25.645139281467401</v>
      </c>
      <c r="C12">
        <f t="shared" si="0"/>
        <v>1465.408682430455</v>
      </c>
      <c r="D12">
        <v>721.58911479755898</v>
      </c>
      <c r="E12">
        <v>56.936977328992697</v>
      </c>
      <c r="F12">
        <f t="shared" si="1"/>
        <v>1446.7861751691057</v>
      </c>
    </row>
    <row r="13" spans="1:6" x14ac:dyDescent="0.25">
      <c r="A13">
        <v>600.40156728201305</v>
      </c>
      <c r="B13">
        <v>24.324255833447001</v>
      </c>
      <c r="C13">
        <f t="shared" si="0"/>
        <v>1501.0039182050325</v>
      </c>
      <c r="D13">
        <v>764.18309463008097</v>
      </c>
      <c r="E13">
        <v>46.479463537300902</v>
      </c>
      <c r="F13">
        <f t="shared" si="1"/>
        <v>1532.1871047333123</v>
      </c>
    </row>
    <row r="16" spans="1:6" x14ac:dyDescent="0.25">
      <c r="C16" t="s">
        <v>39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91D7D-B846-4AE4-A929-AC0782CE052F}">
  <dimension ref="A1"/>
  <sheetViews>
    <sheetView topLeftCell="A91" workbookViewId="0">
      <selection activeCell="F55" sqref="F5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58E287-9EA7-4F95-8371-BAAA8A4AA079}">
  <dimension ref="A1:A12"/>
  <sheetViews>
    <sheetView workbookViewId="0">
      <selection activeCell="A2" sqref="A2"/>
    </sheetView>
  </sheetViews>
  <sheetFormatPr defaultRowHeight="15" x14ac:dyDescent="0.25"/>
  <sheetData>
    <row r="1" spans="1:1" x14ac:dyDescent="0.25">
      <c r="A1" t="s">
        <v>13</v>
      </c>
    </row>
    <row r="2" spans="1:1" x14ac:dyDescent="0.25">
      <c r="A2" t="s">
        <v>0</v>
      </c>
    </row>
    <row r="3" spans="1:1" x14ac:dyDescent="0.25">
      <c r="A3" t="s">
        <v>1</v>
      </c>
    </row>
    <row r="4" spans="1:1" x14ac:dyDescent="0.25">
      <c r="A4" t="s">
        <v>2</v>
      </c>
    </row>
    <row r="5" spans="1:1" x14ac:dyDescent="0.25">
      <c r="A5" t="s">
        <v>3</v>
      </c>
    </row>
    <row r="6" spans="1:1" x14ac:dyDescent="0.25">
      <c r="A6" t="s">
        <v>4</v>
      </c>
    </row>
    <row r="7" spans="1:1" x14ac:dyDescent="0.25">
      <c r="A7" t="s">
        <v>5</v>
      </c>
    </row>
    <row r="8" spans="1:1" x14ac:dyDescent="0.25">
      <c r="A8" t="s">
        <v>6</v>
      </c>
    </row>
    <row r="9" spans="1:1" x14ac:dyDescent="0.25">
      <c r="A9" t="s">
        <v>7</v>
      </c>
    </row>
    <row r="10" spans="1:1" x14ac:dyDescent="0.25">
      <c r="A10" t="s">
        <v>8</v>
      </c>
    </row>
    <row r="11" spans="1:1" x14ac:dyDescent="0.25">
      <c r="A11" t="s">
        <v>9</v>
      </c>
    </row>
    <row r="12" spans="1:1" x14ac:dyDescent="0.25">
      <c r="A12" t="s">
        <v>10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omar_dischargebad</vt:lpstr>
      <vt:lpstr>keil_dischargegood</vt:lpstr>
      <vt:lpstr>epding_restgood</vt:lpstr>
      <vt:lpstr>keil_restbad</vt:lpstr>
      <vt:lpstr>webplot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Preger, Yuliya</dc:creator>
  <cp:lastModifiedBy>Preger, Yuliya</cp:lastModifiedBy>
  <dcterms:created xsi:type="dcterms:W3CDTF">2021-07-01T02:27:42Z</dcterms:created>
  <dcterms:modified xsi:type="dcterms:W3CDTF">2021-08-06T01:22:03Z</dcterms:modified>
</cp:coreProperties>
</file>